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rtotojas\Desktop\"/>
    </mc:Choice>
  </mc:AlternateContent>
  <xr:revisionPtr revIDLastSave="0" documentId="8_{3F634A36-1315-4AA8-AFD8-98FE9BC3E51A}" xr6:coauthVersionLast="46" xr6:coauthVersionMax="46" xr10:uidLastSave="{00000000-0000-0000-0000-000000000000}"/>
  <bookViews>
    <workbookView xWindow="-120" yWindow="-120" windowWidth="29040" windowHeight="15840" activeTab="2" xr2:uid="{A0C7A6A4-BA9D-4242-BCCB-B5AAEFB14988}"/>
  </bookViews>
  <sheets>
    <sheet name="Finansinės būklės ataskaitos" sheetId="5" r:id="rId1"/>
    <sheet name="Veiklos rezultatų atasakia " sheetId="3" r:id="rId2"/>
    <sheet name="Finansavimo sumos pagal šaltinį" sheetId="2" r:id="rId3"/>
  </sheets>
  <definedNames>
    <definedName name="_xlnm.Print_Titles" localSheetId="2">'Finansavimo sumos pagal šaltinį'!$10:$12</definedName>
    <definedName name="_xlnm.Print_Titles" localSheetId="0">'Finansinės būklės ataskaitos'!$19:$19</definedName>
    <definedName name="_xlnm.Print_Titles" localSheetId="1">'Veiklos rezultatų atasakia '!$20:$20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5" l="1"/>
  <c r="F20" i="5" s="1"/>
  <c r="G21" i="5"/>
  <c r="G20" i="5" s="1"/>
  <c r="G58" i="5" s="1"/>
  <c r="F27" i="5"/>
  <c r="G27" i="5"/>
  <c r="G41" i="5"/>
  <c r="F42" i="5"/>
  <c r="G42" i="5"/>
  <c r="F49" i="5"/>
  <c r="F41" i="5" s="1"/>
  <c r="G49" i="5"/>
  <c r="F59" i="5"/>
  <c r="G59" i="5"/>
  <c r="F65" i="5"/>
  <c r="F64" i="5" s="1"/>
  <c r="F94" i="5" s="1"/>
  <c r="G65" i="5"/>
  <c r="F75" i="5"/>
  <c r="F69" i="5" s="1"/>
  <c r="G75" i="5"/>
  <c r="G69" i="5" s="1"/>
  <c r="F86" i="5"/>
  <c r="F84" i="5" s="1"/>
  <c r="G86" i="5"/>
  <c r="G84" i="5" s="1"/>
  <c r="F90" i="5"/>
  <c r="G90" i="5"/>
  <c r="G64" i="5" l="1"/>
  <c r="G94" i="5" s="1"/>
  <c r="F58" i="5"/>
  <c r="H22" i="3" l="1"/>
  <c r="H21" i="3" s="1"/>
  <c r="I22" i="3"/>
  <c r="I21" i="3" s="1"/>
  <c r="I46" i="3" s="1"/>
  <c r="I54" i="3" s="1"/>
  <c r="I56" i="3" s="1"/>
  <c r="H28" i="3"/>
  <c r="I28" i="3"/>
  <c r="H31" i="3"/>
  <c r="I31" i="3"/>
  <c r="H47" i="3"/>
  <c r="I47" i="3"/>
  <c r="H46" i="3" l="1"/>
  <c r="H54" i="3" s="1"/>
  <c r="H56" i="3" s="1"/>
  <c r="C13" i="2"/>
  <c r="D13" i="2"/>
  <c r="E13" i="2"/>
  <c r="F13" i="2"/>
  <c r="M13" i="2" s="1"/>
  <c r="G13" i="2"/>
  <c r="H13" i="2"/>
  <c r="I13" i="2"/>
  <c r="J13" i="2"/>
  <c r="K13" i="2"/>
  <c r="L13" i="2"/>
  <c r="M14" i="2"/>
  <c r="M15" i="2"/>
  <c r="C16" i="2"/>
  <c r="D16" i="2"/>
  <c r="E16" i="2"/>
  <c r="E25" i="2" s="1"/>
  <c r="F16" i="2"/>
  <c r="G16" i="2"/>
  <c r="H16" i="2"/>
  <c r="I16" i="2"/>
  <c r="I25" i="2" s="1"/>
  <c r="J16" i="2"/>
  <c r="K16" i="2"/>
  <c r="L16" i="2"/>
  <c r="M16" i="2"/>
  <c r="M17" i="2"/>
  <c r="M18" i="2"/>
  <c r="C19" i="2"/>
  <c r="D19" i="2"/>
  <c r="M19" i="2" s="1"/>
  <c r="E19" i="2"/>
  <c r="F19" i="2"/>
  <c r="G19" i="2"/>
  <c r="H19" i="2"/>
  <c r="H25" i="2" s="1"/>
  <c r="I19" i="2"/>
  <c r="J19" i="2"/>
  <c r="K19" i="2"/>
  <c r="L19" i="2"/>
  <c r="L25" i="2" s="1"/>
  <c r="M20" i="2"/>
  <c r="M21" i="2"/>
  <c r="C22" i="2"/>
  <c r="C25" i="2" s="1"/>
  <c r="D22" i="2"/>
  <c r="E22" i="2"/>
  <c r="F22" i="2"/>
  <c r="G22" i="2"/>
  <c r="G25" i="2" s="1"/>
  <c r="H22" i="2"/>
  <c r="I22" i="2"/>
  <c r="J22" i="2"/>
  <c r="K22" i="2"/>
  <c r="K25" i="2" s="1"/>
  <c r="L22" i="2"/>
  <c r="M23" i="2"/>
  <c r="M24" i="2"/>
  <c r="F25" i="2"/>
  <c r="J25" i="2"/>
  <c r="D25" i="2" l="1"/>
  <c r="M25" i="2" s="1"/>
  <c r="M2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F39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 xr:uid="{00000000-0006-0000-0000-000004000000}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H23" authorId="0" shapeId="0" xr:uid="{00000000-0006-0000-0000-000001000000}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 shapeId="0" xr:uid="{00000000-0006-0000-0000-000002000000}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 xr:uid="{00000000-0006-0000-0000-000004000000}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 shapeId="0" xr:uid="{00000000-0006-0000-0000-000005000000}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 shapeId="0" xr:uid="{00000000-0006-0000-0000-000006000000}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 shapeId="0" xr:uid="{00000000-0006-0000-0000-000007000000}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 shapeId="0" xr:uid="{00000000-0006-0000-0000-000008000000}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 shapeId="0" xr:uid="{00000000-0006-0000-0000-000009000000}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 shapeId="0" xr:uid="{00000000-0006-0000-0000-00000A000000}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 shapeId="0" xr:uid="{00000000-0006-0000-0000-00000B000000}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 shapeId="0" xr:uid="{00000000-0006-0000-0000-00000C000000}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 shapeId="0" xr:uid="{00000000-0006-0000-0000-00000D000000}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 shapeId="0" xr:uid="{00000000-0006-0000-0000-00000E000000}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 shapeId="0" xr:uid="{00000000-0006-0000-0000-00000F000000}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 shapeId="0" xr:uid="{00000000-0006-0000-0000-000010000000}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 shapeId="0" xr:uid="{00000000-0006-0000-0000-000011000000}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 shapeId="0" xr:uid="{00000000-0006-0000-0000-000012000000}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 shapeId="0" xr:uid="{00000000-0006-0000-0000-000013000000}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 shapeId="0" xr:uid="{00000000-0006-0000-0000-000014000000}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antras</author>
  </authors>
  <commentList>
    <comment ref="C14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 xr:uid="{00000000-0006-0000-0000-000004000000}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 xr:uid="{00000000-0006-0000-0000-000008000000}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 xr:uid="{00000000-0006-0000-0000-00000A000000}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 shapeId="0" xr:uid="{00000000-0006-0000-0000-00000E000000}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 shapeId="0" xr:uid="{00000000-0006-0000-0000-000010000000}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 shapeId="0" xr:uid="{00000000-0006-0000-0000-000011000000}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 shapeId="0" xr:uid="{00000000-0006-0000-0000-000012000000}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 shapeId="0" xr:uid="{00000000-0006-0000-0000-000013000000}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 shapeId="0" xr:uid="{00000000-0006-0000-0000-000015000000}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 xr:uid="{00000000-0006-0000-0000-000016000000}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 shapeId="0" xr:uid="{00000000-0006-0000-0000-000017000000}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 shapeId="0" xr:uid="{00000000-0006-0000-0000-000018000000}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 xr:uid="{00000000-0006-0000-0000-000019000000}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 shapeId="0" xr:uid="{00000000-0006-0000-0000-00001A000000}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 shapeId="0" xr:uid="{00000000-0006-0000-0000-00001B000000}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 shapeId="0" xr:uid="{00000000-0006-0000-0000-00001C000000}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 shapeId="0" xr:uid="{00000000-0006-0000-0000-00001D000000}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 shapeId="0" xr:uid="{00000000-0006-0000-0000-00001E000000}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 shapeId="0" xr:uid="{00000000-0006-0000-0000-00001F000000}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 shapeId="0" xr:uid="{00000000-0006-0000-0000-000020000000}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 shapeId="0" xr:uid="{00000000-0006-0000-0000-000021000000}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 shapeId="0" xr:uid="{00000000-0006-0000-0000-000022000000}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 xr:uid="{00000000-0006-0000-0000-000023000000}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 shapeId="0" xr:uid="{00000000-0006-0000-0000-000024000000}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 shapeId="0" xr:uid="{00000000-0006-0000-0000-000025000000}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 shapeId="0" xr:uid="{00000000-0006-0000-0000-000026000000}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 shapeId="0" xr:uid="{00000000-0006-0000-0000-000027000000}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 shapeId="0" xr:uid="{00000000-0006-0000-0000-000028000000}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 shapeId="0" xr:uid="{00000000-0006-0000-0000-000029000000}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 shapeId="0" xr:uid="{00000000-0006-0000-0000-00002A000000}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 shapeId="0" xr:uid="{00000000-0006-0000-0000-00002B000000}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 shapeId="0" xr:uid="{00000000-0006-0000-0000-00002C000000}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 xr:uid="{00000000-0006-0000-0000-00002D000000}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 shapeId="0" xr:uid="{00000000-0006-0000-0000-00002E000000}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 shapeId="0" xr:uid="{00000000-0006-0000-0000-00002F000000}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 shapeId="0" xr:uid="{00000000-0006-0000-0000-000030000000}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 shapeId="0" xr:uid="{00000000-0006-0000-0000-000031000000}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 shapeId="0" xr:uid="{00000000-0006-0000-0000-000032000000}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 shapeId="0" xr:uid="{00000000-0006-0000-0000-000033000000}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 shapeId="0" xr:uid="{00000000-0006-0000-0000-000034000000}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 shapeId="0" xr:uid="{00000000-0006-0000-0000-000035000000}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 xr:uid="{00000000-0006-0000-0000-000036000000}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 xr:uid="{00000000-0006-0000-0000-000037000000}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 shapeId="0" xr:uid="{00000000-0006-0000-0000-000038000000}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 shapeId="0" xr:uid="{00000000-0006-0000-0000-000039000000}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 shapeId="0" xr:uid="{00000000-0006-0000-0000-00003A000000}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 shapeId="0" xr:uid="{00000000-0006-0000-0000-00003B000000}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 shapeId="0" xr:uid="{00000000-0006-0000-0000-00003C000000}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 shapeId="0" xr:uid="{00000000-0006-0000-0000-00003D000000}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 shapeId="0" xr:uid="{00000000-0006-0000-0000-00003E000000}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 shapeId="0" xr:uid="{00000000-0006-0000-0000-00003F000000}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 shapeId="0" xr:uid="{00000000-0006-0000-0000-000040000000}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 xr:uid="{00000000-0006-0000-0000-000041000000}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 shapeId="0" xr:uid="{00000000-0006-0000-0000-000042000000}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 shapeId="0" xr:uid="{00000000-0006-0000-0000-000043000000}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 shapeId="0" xr:uid="{00000000-0006-0000-0000-000044000000}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 shapeId="0" xr:uid="{00000000-0006-0000-0000-000045000000}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 shapeId="0" xr:uid="{00000000-0006-0000-0000-000046000000}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 shapeId="0" xr:uid="{00000000-0006-0000-0000-000047000000}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 shapeId="0" xr:uid="{00000000-0006-0000-0000-000048000000}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 shapeId="0" xr:uid="{00000000-0006-0000-0000-000049000000}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 shapeId="0" xr:uid="{00000000-0006-0000-0000-00004A000000}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 xr:uid="{00000000-0006-0000-0000-00004B000000}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 shapeId="0" xr:uid="{00000000-0006-0000-0000-00004C000000}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 shapeId="0" xr:uid="{00000000-0006-0000-0000-00004D000000}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 shapeId="0" xr:uid="{00000000-0006-0000-0000-00004E000000}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 shapeId="0" xr:uid="{00000000-0006-0000-0000-00004F000000}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 shapeId="0" xr:uid="{00000000-0006-0000-0000-000050000000}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<sst xmlns="http://schemas.openxmlformats.org/spreadsheetml/2006/main" count="376" uniqueCount="279">
  <si>
    <t>* Šioje skiltyje rodomas finansavimo sumų pergrupavimas, praėjusio ataskaitinio laikotarpio klaidų taisymas ir valiutos kurso įtaka pinigų likučiams, susijusiems su finansavimo sumomis</t>
  </si>
  <si>
    <t>Iš viso finansavimo sumų</t>
  </si>
  <si>
    <t>5.</t>
  </si>
  <si>
    <t>kitoms išlaidoms kompensuoti</t>
  </si>
  <si>
    <t>4.2.</t>
  </si>
  <si>
    <t>nepiniginiam turtui įsigyti</t>
  </si>
  <si>
    <t>4.1.</t>
  </si>
  <si>
    <t>Iš kitų šaltinių:</t>
  </si>
  <si>
    <t>4.</t>
  </si>
  <si>
    <r>
      <t>3.</t>
    </r>
    <r>
      <rPr>
        <sz val="11"/>
        <rFont val="Times New Roman"/>
        <family val="1"/>
        <charset val="186"/>
      </rPr>
      <t>2.</t>
    </r>
  </si>
  <si>
    <t>3.1.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</si>
  <si>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</si>
  <si>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</t>
  </si>
  <si>
    <r>
      <t>2.</t>
    </r>
    <r>
      <rPr>
        <sz val="11"/>
        <rFont val="Times New Roman"/>
        <family val="1"/>
        <charset val="186"/>
      </rPr>
      <t>2.</t>
    </r>
  </si>
  <si>
    <r>
      <t>2.1</t>
    </r>
    <r>
      <rPr>
        <sz val="11"/>
        <rFont val="Times New Roman"/>
        <family val="1"/>
        <charset val="186"/>
      </rPr>
      <t>.</t>
    </r>
  </si>
  <si>
    <t>Iš savivaldybės biudžeto (išskyrus  savivaldybės biudžeto asignavimų  dalį, gautą  iš Europos Sąjungos, užsienio valstybių ir tarptautinių organizacijų):</t>
  </si>
  <si>
    <t>2.</t>
  </si>
  <si>
    <t>1.2.</t>
  </si>
  <si>
    <t>1.1.</t>
  </si>
  <si>
    <t>Iš valstybės biudžeto (išskyrus valstybės biudžeto asignavimų dalį, gautą  iš Europos Sąjungos, užsienio valstybių ir tarptautinių organizacijų):</t>
  </si>
  <si>
    <t>1.</t>
  </si>
  <si>
    <t>11</t>
  </si>
  <si>
    <t xml:space="preserve"> Finansavimo sumų (gautinų) pasikeitimas</t>
  </si>
  <si>
    <t>Finansavimo sumos (grąžintos)</t>
  </si>
  <si>
    <t>Finansavimo sumų sumažėjimas dėl jų perdavimo ne viešojo sektoriaus subjektams</t>
  </si>
  <si>
    <t>Finansavimo sumų sumažėjimas dėl jų panaudojimo savo veiklai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</si>
  <si>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</si>
  <si>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Perduota kitiems viešojo sektoriaus subjektams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</si>
  <si>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</si>
  <si>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Finansavimo sumų pergrupavimas*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</si>
  <si>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</si>
  <si>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likutis ataskaitinio laikotarpio pabaigoje</t>
  </si>
  <si>
    <t>Per ataskaitinį laikotarpį</t>
  </si>
  <si>
    <t>Finansavimo sumų likutis ataskaitinio laikotarpio pradžioje</t>
  </si>
  <si>
    <t>Finansavimo sumos</t>
  </si>
  <si>
    <t>Eil. Nr.</t>
  </si>
  <si>
    <t>FINANSAVIMO SUMOS PAGAL ŠALTINĮ, TIKSLINĘ PASKIRTĮ IR JŲ POKYČIAI PER ATASKAITINĮ LAIKOTARPĮ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</si>
  <si>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</si>
  <si>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(Informacijos apie finansavimo sumas pagal šaltinį, tikslinę paskirtį ir jų pokyčius per ataskaitinį laikotarpį pateikimo žemesniojo lygio</t>
  </si>
  <si>
    <t xml:space="preserve">                                      4 priedas</t>
  </si>
  <si>
    <t xml:space="preserve">                                     20-ojo VSAFAS „Finansavimo sumos“</t>
  </si>
  <si>
    <t>(vardas ir pavardė)</t>
  </si>
  <si>
    <t xml:space="preserve">  (parašas)</t>
  </si>
  <si>
    <t xml:space="preserve">vyriausiasis buhalteris (buhalteris)                                                                                      </t>
  </si>
  <si>
    <t xml:space="preserve">        _____________________</t>
  </si>
  <si>
    <t>____________</t>
  </si>
  <si>
    <t>______________________________________________________</t>
  </si>
  <si>
    <t>(parašas)</t>
  </si>
  <si>
    <t xml:space="preserve">(viešojo sektoriaus subjekto vadovas arba jo įgaliotas administracijos vadovas)                           </t>
  </si>
  <si>
    <t xml:space="preserve">        ____________________</t>
  </si>
  <si>
    <t xml:space="preserve">_______________________________________________________                     </t>
  </si>
  <si>
    <t>TENKANTIS MAŽUMOS DALIAI</t>
  </si>
  <si>
    <t>II.</t>
  </si>
  <si>
    <t>TENKANTIS KONTROLIUOJANČIAJAM SUBJEKTUI</t>
  </si>
  <si>
    <t>I.</t>
  </si>
  <si>
    <t>GRYNASIS PERVIRŠIS AR DEFICITAS</t>
  </si>
  <si>
    <t>J.</t>
  </si>
  <si>
    <t>NUOSAVYBĖS METODO ĮTAKA</t>
  </si>
  <si>
    <t>GRYNASIS PERVIRŠIS AR DEFICITAS PRIEŠ NUOSAVYBĖS METODO ĮTAKĄ</t>
  </si>
  <si>
    <t>H.</t>
  </si>
  <si>
    <t>PELNO MOKESTIS</t>
  </si>
  <si>
    <t>G.</t>
  </si>
  <si>
    <t>APSKAITOS POLITIKOS KEITIMO IR ESMINIŲ APSKAITOS KLAIDŲ TAISYMO ĮTAKA</t>
  </si>
  <si>
    <t>F.</t>
  </si>
  <si>
    <t>FINANSINĖS IR INVESTICINĖS VEIKLOS REZULTATAS</t>
  </si>
  <si>
    <t>E.</t>
  </si>
  <si>
    <t>KITOS VEIKLOS SĄNAUDOS</t>
  </si>
  <si>
    <t>Kitos veiklos sąnaudos</t>
  </si>
  <si>
    <t xml:space="preserve">III. </t>
  </si>
  <si>
    <t>PERVESTINOS Į BIUDŽETĄ KITOS VEIKLOS PAJAMOS</t>
  </si>
  <si>
    <t>KITOS VEIKLOS PAJAMOS</t>
  </si>
  <si>
    <t>Kitos veiklos pajamos</t>
  </si>
  <si>
    <t xml:space="preserve">I. </t>
  </si>
  <si>
    <t>KITOS VEIKLOS REZULTATAS</t>
  </si>
  <si>
    <t>D.</t>
  </si>
  <si>
    <t>PAGRINDINĖS VEIKLOS PERVIRŠIS AR DEFICITAS</t>
  </si>
  <si>
    <t>C.</t>
  </si>
  <si>
    <t>KITOS</t>
  </si>
  <si>
    <t xml:space="preserve">Kitos </t>
  </si>
  <si>
    <t>XIV.</t>
  </si>
  <si>
    <t>KITŲ PASLAUGŲ</t>
  </si>
  <si>
    <t>kitų paslaugų</t>
  </si>
  <si>
    <t>XIII.</t>
  </si>
  <si>
    <t>FINANSAVIMO</t>
  </si>
  <si>
    <t>finansavimo</t>
  </si>
  <si>
    <t>XII.</t>
  </si>
  <si>
    <t>NUOMOS</t>
  </si>
  <si>
    <t>nuomos</t>
  </si>
  <si>
    <t>XI.</t>
  </si>
  <si>
    <t>SOCIALINIŲ IŠMOKŲ</t>
  </si>
  <si>
    <t>socialinių išmokų</t>
  </si>
  <si>
    <t>X.</t>
  </si>
  <si>
    <t>P08</t>
  </si>
  <si>
    <t>SUNAUDOTŲ IR PARDUOTŲ ATSARGŲ SAVIKAINA</t>
  </si>
  <si>
    <t>IX.</t>
  </si>
  <si>
    <t>NUVERTĖJIMO IR NURAŠYTŲ SUMŲ</t>
  </si>
  <si>
    <t>VIII.</t>
  </si>
  <si>
    <t>PAPRASTOJO REMONTO IR EKSPLOATAVIMO</t>
  </si>
  <si>
    <t>PAPRASTOJO Remonto IR EKSPLOATAVIMO</t>
  </si>
  <si>
    <t>VII.</t>
  </si>
  <si>
    <t>KVALIFIKACIJOS KĖLIMO</t>
  </si>
  <si>
    <t xml:space="preserve">Kvalifikacijos kėlimo </t>
  </si>
  <si>
    <t>VI.</t>
  </si>
  <si>
    <t>TRANSPORTO</t>
  </si>
  <si>
    <t xml:space="preserve">Transporto </t>
  </si>
  <si>
    <t>V.</t>
  </si>
  <si>
    <t>KOMANDIRUOČIŲ</t>
  </si>
  <si>
    <t xml:space="preserve">Komandiruočių </t>
  </si>
  <si>
    <t>IV.</t>
  </si>
  <si>
    <t>KOMUNALINIŲ PASLAUGŲ IR RYŠIŲ</t>
  </si>
  <si>
    <t>KOMUNALINIŲ PASLAUGŲ IR ryšių</t>
  </si>
  <si>
    <t>III.</t>
  </si>
  <si>
    <t>P03</t>
  </si>
  <si>
    <t>NUSIDĖVĖJIMO IR AMORTIZACIJOS</t>
  </si>
  <si>
    <t>Nusidėvėjimo ir amortizacijos</t>
  </si>
  <si>
    <t>DARBO UŽMOKESČIO IR SOCIALINIO DRAUDIMO</t>
  </si>
  <si>
    <t xml:space="preserve">Darbo užmokesčio ir socialinio draudimo </t>
  </si>
  <si>
    <t>P22</t>
  </si>
  <si>
    <t>PAGRINDINĖS VEIKLOS SĄNAUDOS</t>
  </si>
  <si>
    <t>B.</t>
  </si>
  <si>
    <t>Pervestinų pagrindinės veiklos kitų pajamų suma</t>
  </si>
  <si>
    <t>III.2.</t>
  </si>
  <si>
    <t>Pagrindinės veiklos kitos pajamos</t>
  </si>
  <si>
    <t>III.1.</t>
  </si>
  <si>
    <t xml:space="preserve">PAGRINDINĖS VEIKLOS KITOS PAJAMOS </t>
  </si>
  <si>
    <t>MOKESČIŲ IR SOCIALINIŲ ĮMOKŲ PAJAMOS</t>
  </si>
  <si>
    <t>Iš kitų finansavimo šaltinių</t>
  </si>
  <si>
    <t>I.4.</t>
  </si>
  <si>
    <t>Iš ES, užsienio valstybių ir tarptautinių organizacijų lėšų</t>
  </si>
  <si>
    <t>I.3.</t>
  </si>
  <si>
    <t xml:space="preserve">Iš savivaldybių biudžetų </t>
  </si>
  <si>
    <t>I.2.</t>
  </si>
  <si>
    <t xml:space="preserve">Iš valstybės biudžeto </t>
  </si>
  <si>
    <t>I.1.</t>
  </si>
  <si>
    <t>FINANSAVIMO PAJAMOS</t>
  </si>
  <si>
    <t>P21</t>
  </si>
  <si>
    <t>PAGRINDINĖS VEIKLOS PAJAMOS</t>
  </si>
  <si>
    <t>A.</t>
  </si>
  <si>
    <t>Praėjęs ataskaitinis laikotarpis</t>
  </si>
  <si>
    <t>Ataskaitinis laikotarpis</t>
  </si>
  <si>
    <t>Pastabos Nr.</t>
  </si>
  <si>
    <t>Straipsniai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</si>
  <si>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</si>
  <si>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(data)</t>
  </si>
  <si>
    <t xml:space="preserve">2021.04.27 Nr.     </t>
  </si>
  <si>
    <t>PAGAL  2021.03.31 D. DUOMENIS</t>
  </si>
  <si>
    <t>VEIKLOS REZULTATŲ ATASKAITA</t>
  </si>
  <si>
    <t>arba konsoliduotąją veiklos rezultatų ataskaitą,  kodas, adresas)</t>
  </si>
  <si>
    <t>(viešojo sektoriaus subjekto, parengusio veiklos rezultatų ataskaitą</t>
  </si>
  <si>
    <t>_______________________________________________________________________________</t>
  </si>
  <si>
    <t>(viešojo sektoriaus subjekto arba viešojo sektoriaus subjektų grupės pavadinimas)</t>
  </si>
  <si>
    <t>Klaipėdos raj.Veiviržėnų  Jurgio Šaulio gimnazija</t>
  </si>
  <si>
    <t>(įskaitant socialinės apsaugos fondus), veiklos rezultatų ataskaitos forma)</t>
  </si>
  <si>
    <t>(Žemesniojo lygio viešojo sektoriaus subjektų, išskyrus mokesčių fondus ir išteklių fondus</t>
  </si>
  <si>
    <t>2 priedas</t>
  </si>
  <si>
    <t>3-iojo VSAFAS „Veiklos rezultatų ataskaita“</t>
  </si>
  <si>
    <t xml:space="preserve">        (vyriausiasis buhalteris (buhalteris)                    </t>
  </si>
  <si>
    <t>Viktorija Norkutė</t>
  </si>
  <si>
    <t xml:space="preserve">________________________________________________________                                     </t>
  </si>
  <si>
    <t>(viešojo sektoriaus subjekto vadovas arba jo įgaliotas administracijos vadovas)</t>
  </si>
  <si>
    <t>Laima Navickienė</t>
  </si>
  <si>
    <t>Direktorė</t>
  </si>
  <si>
    <t>IŠ VISO FINANSAVIMO SUMŲ, ĮSIPAREIGOJIMŲ, GRYNOJO TURTO IR MAŽUMOS DALIES:</t>
  </si>
  <si>
    <t>MAŽUMOS DALIS</t>
  </si>
  <si>
    <t>Ankstesnių metų perviršis ar deficitas</t>
  </si>
  <si>
    <t>IV.2</t>
  </si>
  <si>
    <t>Einamųjų metų perviršis ar deficitas</t>
  </si>
  <si>
    <t>IV.1</t>
  </si>
  <si>
    <t>Sukauptas perviršis ar deficitas</t>
  </si>
  <si>
    <t>Nuosavybės metodo įtaka</t>
  </si>
  <si>
    <t>Kiti rezervai</t>
  </si>
  <si>
    <t>II.2</t>
  </si>
  <si>
    <t>Tikrosios vertės rezervas</t>
  </si>
  <si>
    <t>II.1</t>
  </si>
  <si>
    <t>Rezervai</t>
  </si>
  <si>
    <t>Dalininkų kapitalas</t>
  </si>
  <si>
    <t>GRYNASIS TURTAS</t>
  </si>
  <si>
    <t>Kiti trumpalaikiai įsipareigojimai</t>
  </si>
  <si>
    <t>II.12</t>
  </si>
  <si>
    <t>Sukauptos mokėtinos sumos</t>
  </si>
  <si>
    <t>II.11</t>
  </si>
  <si>
    <t>Su darbo santykiais susiję įsipareigojimai</t>
  </si>
  <si>
    <t>II.10</t>
  </si>
  <si>
    <t>Tiekėjams mokėtinos sumos</t>
  </si>
  <si>
    <t>II.9</t>
  </si>
  <si>
    <t>Grąžintini mokesčiai, įmokos ir jų permokos</t>
  </si>
  <si>
    <t>II.8</t>
  </si>
  <si>
    <t>Mokėtinos socialinės išmokos</t>
  </si>
  <si>
    <t>II.7</t>
  </si>
  <si>
    <t>Kitos mokėtinos sumos biudžetui</t>
  </si>
  <si>
    <t>II.6.2</t>
  </si>
  <si>
    <t>Grąžintinos finansavimo sumos</t>
  </si>
  <si>
    <t>II.6.1</t>
  </si>
  <si>
    <t>Mokėtinos sumos į biudžetus ir fondus</t>
  </si>
  <si>
    <t>II.6</t>
  </si>
  <si>
    <t>Mokėtinos sumos į Europos Sąjungos biudžetą</t>
  </si>
  <si>
    <t>II.5</t>
  </si>
  <si>
    <t>Mokėtinos subsidijos, dotacijos ir finansavimo sumos</t>
  </si>
  <si>
    <t>II.4</t>
  </si>
  <si>
    <t>Trumpalaikiai finansiniai įsipareigojimai</t>
  </si>
  <si>
    <t>II.3</t>
  </si>
  <si>
    <t>Ilgalaikių įsipareigojimų einamųjų metų dalis</t>
  </si>
  <si>
    <t>Ilgalaikių atidėjinių einamųjų metų dalis ir trumpalaikiai atidėjiniai</t>
  </si>
  <si>
    <t>Trumpalaikiai įsipareigojimai</t>
  </si>
  <si>
    <t>Kiti ilgalaikiai įsipareigojimai</t>
  </si>
  <si>
    <t xml:space="preserve">I.3 </t>
  </si>
  <si>
    <t>Ilgalaikiai atidėjiniai</t>
  </si>
  <si>
    <t>I.2</t>
  </si>
  <si>
    <t>Ilgalaikiai finansiniai įsipareigojimai</t>
  </si>
  <si>
    <t>I.1</t>
  </si>
  <si>
    <t>Ilgalaikiai įsipareigojimai</t>
  </si>
  <si>
    <t>P17</t>
  </si>
  <si>
    <t>ĮSIPAREIGOJIMAI</t>
  </si>
  <si>
    <t>Iš kitų šaltinių</t>
  </si>
  <si>
    <t xml:space="preserve">IV. </t>
  </si>
  <si>
    <t>Iš Europos Sąjungos, užsienio valstybių ir tarptautinių organizacijų</t>
  </si>
  <si>
    <t>Iš savivaldybės biudžeto</t>
  </si>
  <si>
    <t>P12</t>
  </si>
  <si>
    <t>FINANSAVIMO SUMOS</t>
  </si>
  <si>
    <t>IŠ VISO TURTO:</t>
  </si>
  <si>
    <t>P11</t>
  </si>
  <si>
    <t>Pinigai ir pinigų ekvivalentai</t>
  </si>
  <si>
    <t>Trumpalaikės investicijos</t>
  </si>
  <si>
    <t>Kitos gautinos sumos</t>
  </si>
  <si>
    <t>III.6</t>
  </si>
  <si>
    <t>Sukauptos gautinos sumos</t>
  </si>
  <si>
    <t>III.5</t>
  </si>
  <si>
    <t>Gautinos sumos už turto naudojimą, parduotas prekes, turtą, paslaugas</t>
  </si>
  <si>
    <t>III.4</t>
  </si>
  <si>
    <t>Gautinos finansavimo sumos</t>
  </si>
  <si>
    <t>III.3</t>
  </si>
  <si>
    <t>Gautini mokesčiai ir socialinės įmokos</t>
  </si>
  <si>
    <t>III.2</t>
  </si>
  <si>
    <t>Gautinos trumpalaikės finansinės sumos</t>
  </si>
  <si>
    <t>III.1</t>
  </si>
  <si>
    <t>P10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</si>
  <si>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</si>
  <si>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Išankstiniai apmokėjimai</t>
  </si>
  <si>
    <t>Ilgalaikis materialusis ir biologinis turtas, skirtas parduoti</t>
  </si>
  <si>
    <t>I.5</t>
  </si>
  <si>
    <t>Pagaminta produkcija, atsargos, skirtos parduoti (perduoti)</t>
  </si>
  <si>
    <t>I.4</t>
  </si>
  <si>
    <t>Nebaigta gaminti produkcija ir nebaigtos vykdyti sutartys</t>
  </si>
  <si>
    <t>I.3</t>
  </si>
  <si>
    <t>Medžiagos, žaliavos ir ūkinis inventorius</t>
  </si>
  <si>
    <t>Strateginės ir neliečiamosios atsargos</t>
  </si>
  <si>
    <t>Atsargos</t>
  </si>
  <si>
    <t>TRUMPALAIKIS TURTAS</t>
  </si>
  <si>
    <t>BIOLOGINIS TURTAS</t>
  </si>
  <si>
    <t>Mineraliniai ištekliai ir kitas ilgalaikis turtas</t>
  </si>
  <si>
    <t>Ilgalaikis finansinis turtas</t>
  </si>
  <si>
    <t>Nebaigta statyba ir išankstiniai mokėjimai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</si>
  <si>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</si>
  <si>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Baldai ir biuro įranga</t>
  </si>
  <si>
    <t>Kilnojamosios kultūros vertybės</t>
  </si>
  <si>
    <t>Transporto priemonės</t>
  </si>
  <si>
    <t>Mašinos ir įrenginiai</t>
  </si>
  <si>
    <t>Nekilnojamosios kultūros vertybės</t>
  </si>
  <si>
    <t>Infrastruktūros ir kiti statiniai</t>
  </si>
  <si>
    <t>Pastatai</t>
  </si>
  <si>
    <t>Žemė</t>
  </si>
  <si>
    <t>Ilgalaikis materialusis turtas</t>
  </si>
  <si>
    <t>Prestižas</t>
  </si>
  <si>
    <t>Nebaigti projektai ir išankstiniai mokėjimai</t>
  </si>
  <si>
    <t>Kitas nematerialusis turtas</t>
  </si>
  <si>
    <t>Programinė įranga ir jos licencijos</t>
  </si>
  <si>
    <t>Plėtros darbai</t>
  </si>
  <si>
    <t>Nematerialusis turtas</t>
  </si>
  <si>
    <t>ILGALAIKIS TURTAS</t>
  </si>
  <si>
    <t>Paskutinė praėjusio ataskaitinio laikotarpio diena</t>
  </si>
  <si>
    <t>Paskutinė ataskaitinio laikotarpio diena</t>
  </si>
  <si>
    <t xml:space="preserve">Pastabos Nr. </t>
  </si>
  <si>
    <t>Pateikimo valiuta ir tikslumas: eurais arba tūkstančiais eurų</t>
  </si>
  <si>
    <t>FINANSINĖS BŪKLĖS ATASKAITA</t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</si>
  <si>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</si>
  <si>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t>_________________________________________________________________________________________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</si>
  <si>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</si>
  <si>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(Žemesniojo lygio viešojo sektoriaus subjektų, išskyrus mokesčių fondus ir išteklių fondus, finansinės būklės ataskaitos forma)</t>
  </si>
  <si>
    <t>2-ojo VSAFAS „Finansinės būklės ataskaita“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</si>
</sst>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charset val="186"/>
      <scheme val="minor"/>
    </font>
    <font>
      <sz val="10"/>
      <name val="Arial"/>
    </font>
    <font>
      <sz val="11"/>
      <name val="Times New Roman"/>
      <family val="1"/>
      <charset val="186"/>
    </font>
    <font>
      <sz val="9"/>
      <name val="Arial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9"/>
      <color indexed="81"/>
      <name val="Tahoma"/>
      <family val="2"/>
      <charset val="186"/>
    </font>
    <font>
      <sz val="9"/>
      <color indexed="81"/>
      <name val="Tahoma"/>
      <charset val="1"/>
    </font>
    <font>
      <sz val="11"/>
      <name val="Arial"/>
    </font>
    <font>
      <sz val="12"/>
      <name val="Times New Roman"/>
      <family val="1"/>
      <charset val="186"/>
    </font>
    <font>
      <sz val="12"/>
      <name val="Arial"/>
    </font>
    <font>
      <b/>
      <sz val="12"/>
      <name val="Times New Roman"/>
      <family val="1"/>
      <charset val="186"/>
    </font>
    <font>
      <b/>
      <sz val="12"/>
      <name val="Arial"/>
    </font>
    <font>
      <i/>
      <sz val="11"/>
      <name val="TimesNewRoman,Bold"/>
    </font>
    <font>
      <i/>
      <sz val="11"/>
      <name val="TimesNewRoman,Bold"/>
      <charset val="186"/>
    </font>
    <font>
      <sz val="11"/>
      <name val="TimesNewRoman,Bold"/>
    </font>
    <font>
      <u/>
      <sz val="11"/>
      <name val="TimesNewRoman,Bold"/>
      <charset val="186"/>
    </font>
    <font>
      <b/>
      <sz val="11"/>
      <name val="Arial"/>
    </font>
    <font>
      <b/>
      <sz val="11"/>
      <name val="TimesNewRoman,Bold"/>
    </font>
    <font>
      <sz val="12"/>
      <name val="TimesNewRoman,Bold"/>
    </font>
    <font>
      <b/>
      <sz val="12"/>
      <color indexed="8"/>
      <name val="Times New Roman"/>
      <family val="1"/>
      <charset val="186"/>
    </font>
    <font>
      <sz val="10"/>
      <name val="Arial"/>
      <charset val="186"/>
    </font>
    <font>
      <strike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u/>
      <sz val="10"/>
      <name val="Arial"/>
      <charset val="186"/>
    </font>
    <font>
      <u/>
      <sz val="10"/>
      <name val="Times New Roman"/>
      <family val="1"/>
      <charset val="186"/>
    </font>
    <font>
      <b/>
      <sz val="10"/>
      <name val="Arial"/>
      <charset val="186"/>
    </font>
    <font>
      <sz val="9"/>
      <name val="Arial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3" fillId="0" borderId="0"/>
  </cellStyleXfs>
  <cellXfs count="212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/>
    <xf numFmtId="0" fontId="3" fillId="0" borderId="0" xfId="1" applyFont="1"/>
    <xf numFmtId="0" fontId="4" fillId="2" borderId="0" xfId="1" applyFont="1" applyFill="1" applyAlignment="1">
      <alignment vertical="center" wrapText="1"/>
    </xf>
    <xf numFmtId="0" fontId="1" fillId="3" borderId="0" xfId="1" applyFill="1" applyAlignment="1">
      <alignment horizontal="center"/>
    </xf>
    <xf numFmtId="0" fontId="2" fillId="0" borderId="0" xfId="1" applyFont="1" applyAlignment="1">
      <alignment horizontal="left" vertical="center"/>
    </xf>
    <xf numFmtId="2" fontId="5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justify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1" fillId="0" borderId="0" xfId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horizontal="left" vertical="top" wrapText="1"/>
    </xf>
    <xf numFmtId="0" fontId="11" fillId="0" borderId="5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2" fontId="11" fillId="0" borderId="1" xfId="1" applyNumberFormat="1" applyFont="1" applyBorder="1" applyAlignment="1">
      <alignment horizontal="right" vertical="center"/>
    </xf>
    <xf numFmtId="0" fontId="12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vertical="center"/>
    </xf>
    <xf numFmtId="2" fontId="13" fillId="0" borderId="1" xfId="1" applyNumberFormat="1" applyFont="1" applyBorder="1" applyAlignment="1">
      <alignment horizontal="right" vertical="center"/>
    </xf>
    <xf numFmtId="0" fontId="14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vertical="center"/>
    </xf>
    <xf numFmtId="2" fontId="11" fillId="2" borderId="4" xfId="1" applyNumberFormat="1" applyFont="1" applyFill="1" applyBorder="1" applyAlignment="1">
      <alignment horizontal="right" vertical="center"/>
    </xf>
    <xf numFmtId="0" fontId="13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vertical="center" wrapText="1"/>
    </xf>
    <xf numFmtId="0" fontId="13" fillId="0" borderId="1" xfId="1" applyFont="1" applyBorder="1" applyAlignment="1">
      <alignment vertical="center" wrapText="1"/>
    </xf>
    <xf numFmtId="2" fontId="11" fillId="0" borderId="1" xfId="1" applyNumberFormat="1" applyFont="1" applyBorder="1" applyAlignment="1">
      <alignment horizontal="right" vertical="center" wrapText="1"/>
    </xf>
    <xf numFmtId="0" fontId="1" fillId="0" borderId="0" xfId="1" applyAlignment="1">
      <alignment vertical="center" wrapText="1"/>
    </xf>
    <xf numFmtId="0" fontId="13" fillId="0" borderId="1" xfId="1" applyFont="1" applyBorder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4" fillId="2" borderId="0" xfId="2" applyFont="1" applyFill="1" applyAlignment="1">
      <alignment vertical="center"/>
    </xf>
    <xf numFmtId="0" fontId="4" fillId="2" borderId="0" xfId="2" applyFont="1" applyFill="1" applyAlignment="1">
      <alignment vertical="center" wrapText="1"/>
    </xf>
    <xf numFmtId="0" fontId="3" fillId="0" borderId="0" xfId="2" applyFont="1"/>
    <xf numFmtId="0" fontId="4" fillId="2" borderId="0" xfId="2" applyFont="1" applyFill="1" applyAlignment="1">
      <alignment horizontal="center" vertical="center" wrapText="1"/>
    </xf>
    <xf numFmtId="0" fontId="23" fillId="0" borderId="0" xfId="2" applyAlignment="1">
      <alignment horizontal="center" vertical="center" wrapText="1"/>
    </xf>
    <xf numFmtId="0" fontId="4" fillId="0" borderId="0" xfId="2" applyFont="1" applyAlignment="1">
      <alignment vertical="center" wrapText="1"/>
    </xf>
    <xf numFmtId="0" fontId="23" fillId="0" borderId="5" xfId="2" applyBorder="1" applyAlignment="1">
      <alignment vertical="center" wrapText="1"/>
    </xf>
    <xf numFmtId="0" fontId="23" fillId="2" borderId="5" xfId="2" applyFill="1" applyBorder="1" applyAlignment="1">
      <alignment vertical="center" wrapText="1"/>
    </xf>
    <xf numFmtId="0" fontId="4" fillId="2" borderId="0" xfId="2" applyFont="1" applyFill="1" applyAlignment="1">
      <alignment horizontal="left" vertical="center" wrapText="1"/>
    </xf>
    <xf numFmtId="0" fontId="5" fillId="2" borderId="0" xfId="2" applyFont="1" applyFill="1" applyAlignment="1">
      <alignment horizontal="left" vertical="center" wrapText="1"/>
    </xf>
    <xf numFmtId="2" fontId="4" fillId="2" borderId="1" xfId="2" applyNumberFormat="1" applyFont="1" applyFill="1" applyBorder="1" applyAlignment="1">
      <alignment horizontal="right" vertical="center"/>
    </xf>
    <xf numFmtId="0" fontId="4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2" fontId="5" fillId="2" borderId="1" xfId="2" applyNumberFormat="1" applyFont="1" applyFill="1" applyBorder="1" applyAlignment="1">
      <alignment horizontal="right" vertical="center"/>
    </xf>
    <xf numFmtId="16" fontId="4" fillId="2" borderId="1" xfId="2" applyNumberFormat="1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horizontal="left" vertical="center"/>
    </xf>
    <xf numFmtId="2" fontId="4" fillId="2" borderId="4" xfId="2" applyNumberFormat="1" applyFont="1" applyFill="1" applyBorder="1" applyAlignment="1">
      <alignment horizontal="right" vertical="center"/>
    </xf>
    <xf numFmtId="0" fontId="5" fillId="2" borderId="6" xfId="2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left" vertical="center"/>
    </xf>
    <xf numFmtId="0" fontId="5" fillId="2" borderId="7" xfId="2" applyFont="1" applyFill="1" applyBorder="1" applyAlignment="1">
      <alignment horizontal="left" vertical="center"/>
    </xf>
    <xf numFmtId="0" fontId="4" fillId="2" borderId="7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9" xfId="2" applyFont="1" applyFill="1" applyBorder="1" applyAlignment="1">
      <alignment horizontal="left" vertical="center"/>
    </xf>
    <xf numFmtId="0" fontId="4" fillId="2" borderId="10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6" xfId="2" applyFont="1" applyBorder="1" applyAlignment="1">
      <alignment horizontal="left" vertical="center"/>
    </xf>
    <xf numFmtId="0" fontId="4" fillId="0" borderId="1" xfId="2" applyFont="1" applyBorder="1" applyAlignment="1">
      <alignment horizontal="center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7" xfId="2" applyFont="1" applyFill="1" applyBorder="1" applyAlignment="1">
      <alignment horizontal="left" vertical="center"/>
    </xf>
    <xf numFmtId="0" fontId="4" fillId="2" borderId="11" xfId="2" applyFont="1" applyFill="1" applyBorder="1" applyAlignment="1">
      <alignment horizontal="left" vertical="center" wrapText="1"/>
    </xf>
    <xf numFmtId="0" fontId="4" fillId="2" borderId="11" xfId="2" applyFont="1" applyFill="1" applyBorder="1" applyAlignment="1">
      <alignment horizontal="left" vertical="center"/>
    </xf>
    <xf numFmtId="0" fontId="4" fillId="2" borderId="4" xfId="2" applyFont="1" applyFill="1" applyBorder="1" applyAlignment="1">
      <alignment horizontal="left" vertical="center"/>
    </xf>
    <xf numFmtId="16" fontId="4" fillId="2" borderId="1" xfId="2" quotePrefix="1" applyNumberFormat="1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left" vertical="center"/>
    </xf>
    <xf numFmtId="0" fontId="5" fillId="2" borderId="8" xfId="2" applyFont="1" applyFill="1" applyBorder="1" applyAlignment="1">
      <alignment horizontal="left" vertical="center"/>
    </xf>
    <xf numFmtId="0" fontId="4" fillId="2" borderId="1" xfId="2" quotePrefix="1" applyFont="1" applyFill="1" applyBorder="1" applyAlignment="1">
      <alignment horizontal="center" vertical="center" wrapText="1"/>
    </xf>
    <xf numFmtId="0" fontId="4" fillId="0" borderId="6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/>
    </xf>
    <xf numFmtId="0" fontId="4" fillId="0" borderId="7" xfId="2" applyFont="1" applyBorder="1" applyAlignment="1">
      <alignment horizontal="left" vertical="center"/>
    </xf>
    <xf numFmtId="0" fontId="4" fillId="0" borderId="7" xfId="2" applyFont="1" applyBorder="1" applyAlignment="1">
      <alignment horizontal="center" vertical="center" wrapText="1"/>
    </xf>
    <xf numFmtId="0" fontId="24" fillId="0" borderId="6" xfId="2" applyFont="1" applyBorder="1" applyAlignment="1">
      <alignment horizontal="left" vertical="center" wrapText="1"/>
    </xf>
    <xf numFmtId="0" fontId="24" fillId="0" borderId="7" xfId="2" applyFont="1" applyBorder="1" applyAlignment="1">
      <alignment horizontal="left" vertical="center"/>
    </xf>
    <xf numFmtId="0" fontId="4" fillId="0" borderId="5" xfId="2" applyFont="1" applyBorder="1" applyAlignment="1">
      <alignment horizontal="left" vertical="center" wrapText="1"/>
    </xf>
    <xf numFmtId="0" fontId="4" fillId="0" borderId="12" xfId="2" applyFont="1" applyBorder="1" applyAlignment="1">
      <alignment horizontal="left" vertical="center"/>
    </xf>
    <xf numFmtId="0" fontId="4" fillId="0" borderId="8" xfId="2" applyFont="1" applyBorder="1" applyAlignment="1">
      <alignment horizontal="left" vertical="center"/>
    </xf>
    <xf numFmtId="0" fontId="4" fillId="0" borderId="0" xfId="2" applyFont="1" applyAlignment="1">
      <alignment horizontal="left" vertical="center" wrapText="1"/>
    </xf>
    <xf numFmtId="0" fontId="4" fillId="0" borderId="13" xfId="2" applyFont="1" applyBorder="1" applyAlignment="1">
      <alignment horizontal="left" vertical="center"/>
    </xf>
    <xf numFmtId="0" fontId="4" fillId="0" borderId="9" xfId="2" applyFont="1" applyBorder="1" applyAlignment="1">
      <alignment horizontal="left" vertical="center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quotePrefix="1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/>
    </xf>
    <xf numFmtId="0" fontId="4" fillId="0" borderId="14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/>
    </xf>
    <xf numFmtId="0" fontId="4" fillId="0" borderId="11" xfId="2" applyFont="1" applyBorder="1" applyAlignment="1">
      <alignment horizontal="left" vertical="center"/>
    </xf>
    <xf numFmtId="0" fontId="4" fillId="2" borderId="11" xfId="2" applyFont="1" applyFill="1" applyBorder="1" applyAlignment="1">
      <alignment horizontal="center" vertical="center" wrapText="1"/>
    </xf>
    <xf numFmtId="0" fontId="24" fillId="2" borderId="6" xfId="2" applyFont="1" applyFill="1" applyBorder="1" applyAlignment="1">
      <alignment horizontal="left" vertical="center" wrapText="1"/>
    </xf>
    <xf numFmtId="0" fontId="24" fillId="2" borderId="7" xfId="2" applyFont="1" applyFill="1" applyBorder="1" applyAlignment="1">
      <alignment horizontal="left" vertical="center"/>
    </xf>
    <xf numFmtId="0" fontId="4" fillId="0" borderId="9" xfId="2" applyFont="1" applyBorder="1" applyAlignment="1">
      <alignment horizontal="left" vertical="center" wrapText="1"/>
    </xf>
    <xf numFmtId="0" fontId="4" fillId="0" borderId="10" xfId="2" applyFont="1" applyBorder="1" applyAlignment="1">
      <alignment horizontal="left" vertical="center"/>
    </xf>
    <xf numFmtId="0" fontId="5" fillId="2" borderId="7" xfId="2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/>
    </xf>
    <xf numFmtId="16" fontId="4" fillId="0" borderId="1" xfId="2" applyNumberFormat="1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4" xfId="2" applyFont="1" applyBorder="1" applyAlignment="1">
      <alignment horizontal="left" vertical="center"/>
    </xf>
    <xf numFmtId="0" fontId="4" fillId="0" borderId="11" xfId="2" applyFont="1" applyBorder="1" applyAlignment="1">
      <alignment horizontal="left" vertical="center" wrapText="1"/>
    </xf>
    <xf numFmtId="0" fontId="4" fillId="0" borderId="4" xfId="2" applyFont="1" applyBorder="1" applyAlignment="1">
      <alignment horizontal="left" vertical="center"/>
    </xf>
    <xf numFmtId="0" fontId="4" fillId="0" borderId="8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left" vertical="center"/>
    </xf>
    <xf numFmtId="0" fontId="5" fillId="0" borderId="7" xfId="2" applyFont="1" applyBorder="1" applyAlignment="1">
      <alignment horizontal="left" vertical="center"/>
    </xf>
    <xf numFmtId="0" fontId="5" fillId="0" borderId="7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/>
    </xf>
    <xf numFmtId="0" fontId="5" fillId="0" borderId="1" xfId="2" applyFont="1" applyBorder="1" applyAlignment="1">
      <alignment horizontal="center" vertical="center" wrapText="1"/>
    </xf>
    <xf numFmtId="49" fontId="4" fillId="2" borderId="7" xfId="2" applyNumberFormat="1" applyFont="1" applyFill="1" applyBorder="1" applyAlignment="1">
      <alignment horizontal="center" vertical="center" wrapText="1"/>
    </xf>
    <xf numFmtId="16" fontId="4" fillId="2" borderId="6" xfId="2" applyNumberFormat="1" applyFont="1" applyFill="1" applyBorder="1" applyAlignment="1">
      <alignment horizontal="center" vertical="center" wrapText="1"/>
    </xf>
    <xf numFmtId="0" fontId="24" fillId="2" borderId="11" xfId="2" applyFont="1" applyFill="1" applyBorder="1" applyAlignment="1">
      <alignment horizontal="left" vertical="center" wrapText="1"/>
    </xf>
    <xf numFmtId="0" fontId="24" fillId="2" borderId="11" xfId="2" applyFont="1" applyFill="1" applyBorder="1" applyAlignment="1">
      <alignment horizontal="left" vertical="center"/>
    </xf>
    <xf numFmtId="49" fontId="5" fillId="2" borderId="7" xfId="2" applyNumberFormat="1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0" fontId="28" fillId="2" borderId="0" xfId="2" applyFont="1" applyFill="1" applyAlignment="1">
      <alignment vertical="center" wrapText="1"/>
    </xf>
    <xf numFmtId="0" fontId="28" fillId="2" borderId="0" xfId="2" applyFont="1" applyFill="1" applyAlignment="1">
      <alignment horizontal="center" vertical="center" wrapText="1"/>
    </xf>
    <xf numFmtId="0" fontId="5" fillId="2" borderId="0" xfId="2" applyFont="1" applyFill="1" applyAlignment="1">
      <alignment vertical="center"/>
    </xf>
    <xf numFmtId="0" fontId="23" fillId="0" borderId="0" xfId="2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left" vertical="center" wrapText="1"/>
    </xf>
    <xf numFmtId="0" fontId="23" fillId="0" borderId="0" xfId="2" applyAlignment="1">
      <alignment horizontal="left" vertical="center" wrapText="1"/>
    </xf>
    <xf numFmtId="0" fontId="4" fillId="2" borderId="0" xfId="2" applyFont="1" applyFill="1" applyAlignment="1">
      <alignment horizontal="center" vertical="center" wrapText="1"/>
    </xf>
    <xf numFmtId="0" fontId="25" fillId="0" borderId="5" xfId="2" applyFont="1" applyBorder="1" applyAlignment="1">
      <alignment horizontal="right" vertical="center" wrapText="1"/>
    </xf>
    <xf numFmtId="0" fontId="4" fillId="2" borderId="0" xfId="2" applyFont="1" applyFill="1" applyAlignment="1">
      <alignment horizontal="left" vertical="center" wrapText="1"/>
    </xf>
    <xf numFmtId="0" fontId="23" fillId="2" borderId="0" xfId="2" applyFill="1" applyAlignment="1">
      <alignment horizontal="left" vertical="center" wrapText="1"/>
    </xf>
    <xf numFmtId="0" fontId="23" fillId="2" borderId="0" xfId="2" applyFill="1" applyAlignment="1">
      <alignment horizontal="center" vertical="center" wrapText="1"/>
    </xf>
    <xf numFmtId="0" fontId="4" fillId="0" borderId="7" xfId="2" applyFont="1" applyBorder="1" applyAlignment="1">
      <alignment horizontal="left" vertical="center" wrapText="1"/>
    </xf>
    <xf numFmtId="0" fontId="4" fillId="0" borderId="6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0" fontId="4" fillId="2" borderId="7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23" fillId="2" borderId="0" xfId="2" applyFill="1" applyAlignment="1">
      <alignment vertical="center" wrapText="1"/>
    </xf>
    <xf numFmtId="0" fontId="30" fillId="2" borderId="0" xfId="2" applyFont="1" applyFill="1" applyAlignment="1">
      <alignment wrapText="1"/>
    </xf>
    <xf numFmtId="0" fontId="29" fillId="0" borderId="0" xfId="2" applyFont="1"/>
    <xf numFmtId="0" fontId="30" fillId="2" borderId="0" xfId="2" applyFont="1" applyFill="1" applyAlignment="1">
      <alignment vertical="center" wrapText="1"/>
    </xf>
    <xf numFmtId="0" fontId="29" fillId="0" borderId="0" xfId="2" applyFont="1" applyAlignment="1">
      <alignment vertical="center"/>
    </xf>
    <xf numFmtId="0" fontId="4" fillId="2" borderId="5" xfId="2" applyFont="1" applyFill="1" applyBorder="1" applyAlignment="1">
      <alignment horizontal="center" vertical="center" wrapText="1"/>
    </xf>
    <xf numFmtId="0" fontId="23" fillId="2" borderId="5" xfId="2" applyFill="1" applyBorder="1" applyAlignment="1">
      <alignment horizontal="center" vertical="center" wrapText="1"/>
    </xf>
    <xf numFmtId="0" fontId="23" fillId="2" borderId="5" xfId="2" applyFill="1" applyBorder="1" applyAlignment="1">
      <alignment vertical="center" wrapText="1"/>
    </xf>
    <xf numFmtId="0" fontId="5" fillId="2" borderId="0" xfId="2" applyFont="1" applyFill="1" applyAlignment="1">
      <alignment horizontal="center" vertical="center" wrapText="1"/>
    </xf>
    <xf numFmtId="0" fontId="28" fillId="2" borderId="0" xfId="2" applyFont="1" applyFill="1" applyAlignment="1">
      <alignment horizontal="center" vertical="center" wrapText="1"/>
    </xf>
    <xf numFmtId="0" fontId="23" fillId="0" borderId="0" xfId="2" applyAlignment="1">
      <alignment vertical="center"/>
    </xf>
    <xf numFmtId="0" fontId="4" fillId="2" borderId="0" xfId="2" applyFont="1" applyFill="1" applyAlignment="1">
      <alignment vertical="center" wrapText="1"/>
    </xf>
    <xf numFmtId="0" fontId="23" fillId="0" borderId="0" xfId="2" applyAlignment="1">
      <alignment vertical="center" wrapText="1"/>
    </xf>
    <xf numFmtId="0" fontId="28" fillId="2" borderId="0" xfId="2" applyFont="1" applyFill="1" applyAlignment="1">
      <alignment vertical="center" wrapText="1"/>
    </xf>
    <xf numFmtId="0" fontId="27" fillId="2" borderId="0" xfId="2" applyFont="1" applyFill="1" applyAlignment="1">
      <alignment horizontal="center" vertical="center" wrapText="1"/>
    </xf>
    <xf numFmtId="0" fontId="26" fillId="2" borderId="0" xfId="2" applyFont="1" applyFill="1" applyAlignment="1">
      <alignment horizontal="center" vertical="center" wrapText="1"/>
    </xf>
    <xf numFmtId="0" fontId="26" fillId="2" borderId="0" xfId="2" applyFont="1" applyFill="1" applyAlignment="1">
      <alignment vertical="center" wrapText="1"/>
    </xf>
    <xf numFmtId="0" fontId="11" fillId="0" borderId="1" xfId="1" applyFont="1" applyBorder="1" applyAlignment="1">
      <alignment vertical="center" wrapText="1"/>
    </xf>
    <xf numFmtId="0" fontId="12" fillId="0" borderId="1" xfId="1" applyFont="1" applyBorder="1" applyAlignment="1">
      <alignment vertical="center"/>
    </xf>
    <xf numFmtId="0" fontId="11" fillId="0" borderId="1" xfId="1" applyFont="1" applyBorder="1" applyAlignment="1">
      <alignment horizontal="left" vertical="center" wrapText="1"/>
    </xf>
    <xf numFmtId="0" fontId="17" fillId="0" borderId="0" xfId="1" applyFont="1" applyAlignment="1">
      <alignment horizontal="justify" vertical="center"/>
    </xf>
    <xf numFmtId="0" fontId="10" fillId="0" borderId="0" xfId="1" applyFont="1" applyAlignment="1">
      <alignment vertical="center"/>
    </xf>
    <xf numFmtId="0" fontId="20" fillId="0" borderId="0" xfId="1" applyFont="1" applyAlignment="1">
      <alignment horizontal="center" vertical="center"/>
    </xf>
    <xf numFmtId="0" fontId="19" fillId="0" borderId="0" xfId="1" applyFont="1" applyAlignment="1">
      <alignment vertical="center"/>
    </xf>
    <xf numFmtId="0" fontId="17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13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vertical="center" wrapText="1"/>
    </xf>
    <xf numFmtId="0" fontId="13" fillId="0" borderId="1" xfId="1" applyFont="1" applyBorder="1" applyAlignment="1">
      <alignment vertical="center" wrapText="1"/>
    </xf>
    <xf numFmtId="0" fontId="14" fillId="0" borderId="1" xfId="1" applyFont="1" applyBorder="1" applyAlignment="1">
      <alignment vertical="center"/>
    </xf>
    <xf numFmtId="0" fontId="18" fillId="0" borderId="0" xfId="1" applyFont="1" applyAlignment="1">
      <alignment horizontal="center" vertical="center"/>
    </xf>
    <xf numFmtId="0" fontId="13" fillId="0" borderId="7" xfId="1" applyFont="1" applyBorder="1" applyAlignment="1">
      <alignment vertical="center"/>
    </xf>
    <xf numFmtId="0" fontId="14" fillId="0" borderId="6" xfId="1" applyFont="1" applyBorder="1" applyAlignment="1">
      <alignment vertical="center"/>
    </xf>
    <xf numFmtId="0" fontId="14" fillId="0" borderId="3" xfId="1" applyFont="1" applyBorder="1" applyAlignment="1">
      <alignment vertical="center"/>
    </xf>
    <xf numFmtId="0" fontId="13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1" fillId="0" borderId="5" xfId="1" applyBorder="1" applyAlignment="1">
      <alignment vertical="center"/>
    </xf>
    <xf numFmtId="0" fontId="15" fillId="0" borderId="0" xfId="1" applyFont="1" applyAlignment="1">
      <alignment horizontal="right" vertical="center"/>
    </xf>
    <xf numFmtId="0" fontId="11" fillId="0" borderId="7" xfId="1" applyFont="1" applyBorder="1" applyAlignment="1">
      <alignment horizontal="left" vertical="center"/>
    </xf>
    <xf numFmtId="0" fontId="12" fillId="0" borderId="6" xfId="1" applyFont="1" applyBorder="1" applyAlignment="1">
      <alignment vertical="center"/>
    </xf>
    <xf numFmtId="0" fontId="12" fillId="0" borderId="3" xfId="1" applyFont="1" applyBorder="1" applyAlignment="1">
      <alignment vertical="center"/>
    </xf>
    <xf numFmtId="0" fontId="13" fillId="0" borderId="7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1" fillId="0" borderId="0" xfId="1" applyAlignment="1">
      <alignment horizontal="left" vertical="center"/>
    </xf>
    <xf numFmtId="0" fontId="11" fillId="0" borderId="0" xfId="1" applyFont="1" applyAlignment="1">
      <alignment horizontal="left" vertical="center" wrapText="1"/>
    </xf>
    <xf numFmtId="0" fontId="13" fillId="0" borderId="7" xfId="1" applyFont="1" applyBorder="1" applyAlignment="1">
      <alignment horizontal="left" vertical="center" wrapText="1"/>
    </xf>
    <xf numFmtId="0" fontId="14" fillId="0" borderId="6" xfId="1" applyFont="1" applyBorder="1" applyAlignment="1">
      <alignment vertical="center" wrapText="1"/>
    </xf>
    <xf numFmtId="0" fontId="14" fillId="0" borderId="3" xfId="1" applyFont="1" applyBorder="1" applyAlignment="1">
      <alignment vertical="center" wrapText="1"/>
    </xf>
    <xf numFmtId="0" fontId="4" fillId="0" borderId="0" xfId="1" applyFont="1" applyAlignment="1">
      <alignment horizontal="left" vertical="center" wrapText="1"/>
    </xf>
    <xf numFmtId="0" fontId="13" fillId="0" borderId="7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4" xfId="1" applyFont="1" applyBorder="1" applyAlignment="1">
      <alignment horizontal="center" vertical="center" wrapText="1"/>
    </xf>
  </cellXfs>
  <cellStyles count="3">
    <cellStyle name="Normal" xfId="0" builtinId="0"/>
    <cellStyle name="Normal 2" xfId="1" xr:uid="{9408D95B-1A88-46C9-B582-632E13179BCC}"/>
    <cellStyle name="Normal 3" xfId="2" xr:uid="{ADEFE6D6-82A6-4CE3-9D53-ED6C7F15A1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43CB1-CB83-418C-97C4-CCB6763E09E0}">
  <sheetPr>
    <pageSetUpPr fitToPage="1"/>
  </sheetPr>
  <dimension ref="A1:I103"/>
  <sheetViews>
    <sheetView showGridLines="0" topLeftCell="A40" zoomScaleNormal="100" zoomScaleSheetLayoutView="100" workbookViewId="0">
      <selection activeCell="O20" sqref="O20"/>
    </sheetView>
  </sheetViews>
  <sheetFormatPr defaultRowHeight="12.75"/>
  <cols>
    <col min="1" max="1" width="10.5703125" style="48" customWidth="1"/>
    <col min="2" max="2" width="3.140625" style="49" customWidth="1"/>
    <col min="3" max="3" width="2.7109375" style="49" customWidth="1"/>
    <col min="4" max="4" width="59" style="49" customWidth="1"/>
    <col min="5" max="5" width="7.7109375" style="49" customWidth="1"/>
    <col min="6" max="6" width="11.85546875" style="48" customWidth="1"/>
    <col min="7" max="7" width="12.85546875" style="48" customWidth="1"/>
    <col min="8" max="8" width="5.28515625" style="48" customWidth="1"/>
    <col min="9" max="9" width="55.140625" style="48" customWidth="1"/>
    <col min="10" max="16384" width="9.140625" style="48"/>
  </cols>
  <sheetData>
    <row r="1" spans="1:7">
      <c r="E1" s="136"/>
    </row>
    <row r="2" spans="1:7">
      <c r="E2" s="156" t="s">
        <v>278</v>
      </c>
      <c r="F2" s="157"/>
      <c r="G2" s="157"/>
    </row>
    <row r="3" spans="1:7">
      <c r="E3" s="158" t="s">
        <v>154</v>
      </c>
      <c r="F3" s="159"/>
      <c r="G3" s="159"/>
    </row>
    <row r="5" spans="1:7">
      <c r="A5" s="163" t="s">
        <v>277</v>
      </c>
      <c r="B5" s="164"/>
      <c r="C5" s="164"/>
      <c r="D5" s="164"/>
      <c r="E5" s="164"/>
      <c r="F5" s="155"/>
      <c r="G5" s="155"/>
    </row>
    <row r="6" spans="1:7">
      <c r="A6" s="165"/>
      <c r="B6" s="165"/>
      <c r="C6" s="165"/>
      <c r="D6" s="165"/>
      <c r="E6" s="165"/>
      <c r="F6" s="165"/>
      <c r="G6" s="165"/>
    </row>
    <row r="7" spans="1:7">
      <c r="A7" s="160" t="s">
        <v>151</v>
      </c>
      <c r="B7" s="161"/>
      <c r="C7" s="161"/>
      <c r="D7" s="161"/>
      <c r="E7" s="161"/>
      <c r="F7" s="162"/>
      <c r="G7" s="162"/>
    </row>
    <row r="8" spans="1:7">
      <c r="A8" s="141" t="s">
        <v>276</v>
      </c>
      <c r="B8" s="145"/>
      <c r="C8" s="145"/>
      <c r="D8" s="145"/>
      <c r="E8" s="145"/>
      <c r="F8" s="155"/>
      <c r="G8" s="155"/>
    </row>
    <row r="9" spans="1:7" ht="12.75" customHeight="1">
      <c r="A9" s="141" t="s">
        <v>275</v>
      </c>
      <c r="B9" s="145"/>
      <c r="C9" s="145"/>
      <c r="D9" s="145"/>
      <c r="E9" s="145"/>
      <c r="F9" s="155"/>
      <c r="G9" s="155"/>
    </row>
    <row r="10" spans="1:7">
      <c r="A10" s="138" t="s">
        <v>274</v>
      </c>
      <c r="B10" s="137"/>
      <c r="C10" s="137"/>
      <c r="D10" s="137"/>
      <c r="E10" s="137"/>
      <c r="F10" s="167"/>
      <c r="G10" s="167"/>
    </row>
    <row r="11" spans="1:7">
      <c r="A11" s="167"/>
      <c r="B11" s="167"/>
      <c r="C11" s="167"/>
      <c r="D11" s="167"/>
      <c r="E11" s="167"/>
      <c r="F11" s="167"/>
      <c r="G11" s="167"/>
    </row>
    <row r="12" spans="1:7">
      <c r="A12" s="166"/>
      <c r="B12" s="155"/>
      <c r="C12" s="155"/>
      <c r="D12" s="155"/>
      <c r="E12" s="155"/>
    </row>
    <row r="13" spans="1:7">
      <c r="A13" s="163" t="s">
        <v>273</v>
      </c>
      <c r="B13" s="164"/>
      <c r="C13" s="164"/>
      <c r="D13" s="164"/>
      <c r="E13" s="164"/>
      <c r="F13" s="168"/>
      <c r="G13" s="168"/>
    </row>
    <row r="14" spans="1:7">
      <c r="A14" s="163" t="s">
        <v>145</v>
      </c>
      <c r="B14" s="164"/>
      <c r="C14" s="164"/>
      <c r="D14" s="164"/>
      <c r="E14" s="164"/>
      <c r="F14" s="168"/>
      <c r="G14" s="168"/>
    </row>
    <row r="15" spans="1:7">
      <c r="A15" s="133"/>
      <c r="B15" s="135"/>
      <c r="C15" s="135"/>
      <c r="D15" s="135"/>
      <c r="E15" s="135"/>
      <c r="F15" s="134"/>
      <c r="G15" s="134"/>
    </row>
    <row r="16" spans="1:7">
      <c r="A16" s="169" t="s">
        <v>144</v>
      </c>
      <c r="B16" s="170"/>
      <c r="C16" s="170"/>
      <c r="D16" s="170"/>
      <c r="E16" s="170"/>
      <c r="F16" s="171"/>
      <c r="G16" s="171"/>
    </row>
    <row r="17" spans="1:9">
      <c r="A17" s="141" t="s">
        <v>143</v>
      </c>
      <c r="B17" s="141"/>
      <c r="C17" s="141"/>
      <c r="D17" s="141"/>
      <c r="E17" s="141"/>
      <c r="F17" s="155"/>
      <c r="G17" s="155"/>
    </row>
    <row r="18" spans="1:9" ht="12.75" customHeight="1">
      <c r="A18" s="133"/>
      <c r="B18" s="51"/>
      <c r="C18" s="51"/>
      <c r="D18" s="142" t="s">
        <v>272</v>
      </c>
      <c r="E18" s="142"/>
      <c r="F18" s="142"/>
      <c r="G18" s="142"/>
    </row>
    <row r="19" spans="1:9" ht="67.5" customHeight="1">
      <c r="A19" s="127" t="s">
        <v>35</v>
      </c>
      <c r="B19" s="152" t="s">
        <v>141</v>
      </c>
      <c r="C19" s="153"/>
      <c r="D19" s="154"/>
      <c r="E19" s="132" t="s">
        <v>271</v>
      </c>
      <c r="F19" s="60" t="s">
        <v>270</v>
      </c>
      <c r="G19" s="60" t="s">
        <v>269</v>
      </c>
      <c r="I19" s="49"/>
    </row>
    <row r="20" spans="1:9" s="49" customFormat="1" ht="12.75" customHeight="1">
      <c r="A20" s="60" t="s">
        <v>137</v>
      </c>
      <c r="B20" s="112" t="s">
        <v>268</v>
      </c>
      <c r="C20" s="68"/>
      <c r="D20" s="111"/>
      <c r="E20" s="69" t="s">
        <v>112</v>
      </c>
      <c r="F20" s="61">
        <f>SUM(F21,F27,F38,F39)</f>
        <v>1529935.42</v>
      </c>
      <c r="G20" s="61">
        <f>SUM(G21,G27,G38,G39)</f>
        <v>1550816.14</v>
      </c>
      <c r="I20" s="48"/>
    </row>
    <row r="21" spans="1:9" s="49" customFormat="1" ht="12.75" customHeight="1">
      <c r="A21" s="59" t="s">
        <v>54</v>
      </c>
      <c r="B21" s="81" t="s">
        <v>267</v>
      </c>
      <c r="C21" s="131"/>
      <c r="D21" s="130"/>
      <c r="E21" s="69"/>
      <c r="F21" s="65">
        <f>SUM(F22:F26)</f>
        <v>3234.3199999999997</v>
      </c>
      <c r="G21" s="65">
        <f>SUM(G22:G26)</f>
        <v>823.40999999999985</v>
      </c>
      <c r="I21" s="48"/>
    </row>
    <row r="22" spans="1:9" s="49" customFormat="1" ht="12.75" customHeight="1">
      <c r="A22" s="69" t="s">
        <v>209</v>
      </c>
      <c r="B22" s="78"/>
      <c r="C22" s="67" t="s">
        <v>266</v>
      </c>
      <c r="D22" s="101"/>
      <c r="E22" s="129"/>
      <c r="F22" s="65"/>
      <c r="G22" s="65"/>
      <c r="I22" s="48"/>
    </row>
    <row r="23" spans="1:9" s="49" customFormat="1" ht="12.75" customHeight="1">
      <c r="A23" s="69" t="s">
        <v>207</v>
      </c>
      <c r="B23" s="78"/>
      <c r="C23" s="67" t="s">
        <v>265</v>
      </c>
      <c r="D23" s="77"/>
      <c r="E23" s="62"/>
      <c r="F23" s="65">
        <v>3234.3199999999997</v>
      </c>
      <c r="G23" s="65">
        <v>823.40999999999985</v>
      </c>
      <c r="I23" s="48"/>
    </row>
    <row r="24" spans="1:9" s="49" customFormat="1" ht="12.75" customHeight="1">
      <c r="A24" s="69" t="s">
        <v>243</v>
      </c>
      <c r="B24" s="78"/>
      <c r="C24" s="67" t="s">
        <v>264</v>
      </c>
      <c r="D24" s="77"/>
      <c r="E24" s="62"/>
      <c r="F24" s="65"/>
      <c r="G24" s="65"/>
      <c r="I24" s="48"/>
    </row>
    <row r="25" spans="1:9" s="49" customFormat="1" ht="12.75" customHeight="1">
      <c r="A25" s="69" t="s">
        <v>241</v>
      </c>
      <c r="B25" s="78"/>
      <c r="C25" s="67" t="s">
        <v>263</v>
      </c>
      <c r="D25" s="77"/>
      <c r="E25" s="59"/>
      <c r="F25" s="65"/>
      <c r="G25" s="65"/>
      <c r="I25" s="48"/>
    </row>
    <row r="26" spans="1:9" s="49" customFormat="1" ht="12.75" customHeight="1">
      <c r="A26" s="128" t="s">
        <v>239</v>
      </c>
      <c r="B26" s="78"/>
      <c r="C26" s="102" t="s">
        <v>262</v>
      </c>
      <c r="D26" s="101"/>
      <c r="E26" s="59"/>
      <c r="F26" s="65"/>
      <c r="G26" s="65"/>
      <c r="I26" s="48"/>
    </row>
    <row r="27" spans="1:9" s="49" customFormat="1" ht="12.75" customHeight="1">
      <c r="A27" s="73" t="s">
        <v>52</v>
      </c>
      <c r="B27" s="72" t="s">
        <v>261</v>
      </c>
      <c r="C27" s="71"/>
      <c r="D27" s="70"/>
      <c r="E27" s="59"/>
      <c r="F27" s="65">
        <f>SUM(F28:F37)</f>
        <v>1526701.0999999999</v>
      </c>
      <c r="G27" s="65">
        <f>SUM(G28:G37)</f>
        <v>1549992.73</v>
      </c>
      <c r="I27" s="48"/>
    </row>
    <row r="28" spans="1:9" s="49" customFormat="1" ht="12.75" customHeight="1">
      <c r="A28" s="69" t="s">
        <v>173</v>
      </c>
      <c r="B28" s="78"/>
      <c r="C28" s="67" t="s">
        <v>260</v>
      </c>
      <c r="D28" s="77"/>
      <c r="E28" s="62"/>
      <c r="F28" s="65"/>
      <c r="G28" s="65"/>
      <c r="I28" s="48"/>
    </row>
    <row r="29" spans="1:9" s="49" customFormat="1" ht="12.75" customHeight="1">
      <c r="A29" s="69" t="s">
        <v>171</v>
      </c>
      <c r="B29" s="78"/>
      <c r="C29" s="67" t="s">
        <v>259</v>
      </c>
      <c r="D29" s="77"/>
      <c r="E29" s="62"/>
      <c r="F29" s="65">
        <v>1357108.2</v>
      </c>
      <c r="G29" s="65">
        <v>1370614.04</v>
      </c>
      <c r="I29" s="48"/>
    </row>
    <row r="30" spans="1:9" s="49" customFormat="1" ht="12.75" customHeight="1">
      <c r="A30" s="69" t="s">
        <v>200</v>
      </c>
      <c r="B30" s="78"/>
      <c r="C30" s="67" t="s">
        <v>258</v>
      </c>
      <c r="D30" s="77"/>
      <c r="E30" s="62"/>
      <c r="F30" s="65">
        <v>33211.700000000004</v>
      </c>
      <c r="G30" s="65">
        <v>34990.26</v>
      </c>
      <c r="I30" s="48"/>
    </row>
    <row r="31" spans="1:9" s="49" customFormat="1" ht="12.75" customHeight="1">
      <c r="A31" s="69" t="s">
        <v>198</v>
      </c>
      <c r="B31" s="78"/>
      <c r="C31" s="67" t="s">
        <v>257</v>
      </c>
      <c r="D31" s="77"/>
      <c r="E31" s="62"/>
      <c r="F31" s="65"/>
      <c r="G31" s="65"/>
      <c r="I31" s="48"/>
    </row>
    <row r="32" spans="1:9" s="49" customFormat="1" ht="12.75" customHeight="1">
      <c r="A32" s="69" t="s">
        <v>196</v>
      </c>
      <c r="B32" s="78"/>
      <c r="C32" s="67" t="s">
        <v>256</v>
      </c>
      <c r="D32" s="77"/>
      <c r="E32" s="62"/>
      <c r="F32" s="65">
        <v>69958.899999999994</v>
      </c>
      <c r="G32" s="65">
        <v>74504.470000000016</v>
      </c>
      <c r="I32" s="48"/>
    </row>
    <row r="33" spans="1:9" s="49" customFormat="1" ht="12.75" customHeight="1">
      <c r="A33" s="69" t="s">
        <v>194</v>
      </c>
      <c r="B33" s="78"/>
      <c r="C33" s="67" t="s">
        <v>255</v>
      </c>
      <c r="D33" s="77"/>
      <c r="E33" s="62"/>
      <c r="F33" s="65">
        <v>50845.740000000005</v>
      </c>
      <c r="G33" s="65">
        <v>53879.53</v>
      </c>
      <c r="I33" s="48"/>
    </row>
    <row r="34" spans="1:9" s="49" customFormat="1" ht="12.75" customHeight="1">
      <c r="A34" s="69" t="s">
        <v>188</v>
      </c>
      <c r="B34" s="78"/>
      <c r="C34" s="67" t="s">
        <v>254</v>
      </c>
      <c r="D34" s="77"/>
      <c r="E34" s="62"/>
      <c r="F34" s="65"/>
      <c r="G34" s="65"/>
      <c r="I34" s="48"/>
    </row>
    <row r="35" spans="1:9" s="49" customFormat="1" ht="12.75" customHeight="1">
      <c r="A35" s="69" t="s">
        <v>186</v>
      </c>
      <c r="B35" s="78"/>
      <c r="C35" s="67" t="s">
        <v>253</v>
      </c>
      <c r="D35" s="77"/>
      <c r="E35" s="62"/>
      <c r="F35" s="65">
        <v>15576.560000000005</v>
      </c>
      <c r="G35" s="65">
        <v>16004.429999999993</v>
      </c>
      <c r="I35" s="48"/>
    </row>
    <row r="36" spans="1:9" s="49" customFormat="1" ht="12.75" customHeight="1">
      <c r="A36" s="69" t="s">
        <v>184</v>
      </c>
      <c r="B36" s="89"/>
      <c r="C36" s="88" t="s">
        <v>252</v>
      </c>
      <c r="D36" s="87"/>
      <c r="E36" s="62"/>
      <c r="F36" s="65"/>
      <c r="G36" s="65"/>
      <c r="I36" s="48"/>
    </row>
    <row r="37" spans="1:9" s="49" customFormat="1" ht="12.75" customHeight="1">
      <c r="A37" s="69" t="s">
        <v>182</v>
      </c>
      <c r="B37" s="78"/>
      <c r="C37" s="67" t="s">
        <v>251</v>
      </c>
      <c r="D37" s="77"/>
      <c r="E37" s="59"/>
      <c r="F37" s="65"/>
      <c r="G37" s="65"/>
      <c r="I37" s="48"/>
    </row>
    <row r="38" spans="1:9" s="49" customFormat="1" ht="12.75" customHeight="1">
      <c r="A38" s="59" t="s">
        <v>111</v>
      </c>
      <c r="B38" s="84" t="s">
        <v>250</v>
      </c>
      <c r="C38" s="84"/>
      <c r="D38" s="113"/>
      <c r="E38" s="59"/>
      <c r="F38" s="65"/>
      <c r="G38" s="65"/>
      <c r="I38" s="48"/>
    </row>
    <row r="39" spans="1:9" s="49" customFormat="1" ht="12.75" customHeight="1">
      <c r="A39" s="59" t="s">
        <v>108</v>
      </c>
      <c r="B39" s="84" t="s">
        <v>249</v>
      </c>
      <c r="C39" s="84"/>
      <c r="D39" s="113"/>
      <c r="E39" s="82"/>
      <c r="F39" s="65"/>
      <c r="G39" s="65"/>
      <c r="I39" s="48"/>
    </row>
    <row r="40" spans="1:9" s="49" customFormat="1" ht="12.75" customHeight="1">
      <c r="A40" s="60" t="s">
        <v>119</v>
      </c>
      <c r="B40" s="112" t="s">
        <v>248</v>
      </c>
      <c r="C40" s="68"/>
      <c r="D40" s="111"/>
      <c r="E40" s="62"/>
      <c r="F40" s="65"/>
      <c r="G40" s="65"/>
      <c r="I40" s="48"/>
    </row>
    <row r="41" spans="1:9" s="49" customFormat="1" ht="12.75" customHeight="1">
      <c r="A41" s="127" t="s">
        <v>76</v>
      </c>
      <c r="B41" s="126" t="s">
        <v>247</v>
      </c>
      <c r="C41" s="124"/>
      <c r="D41" s="125"/>
      <c r="E41" s="59"/>
      <c r="F41" s="61">
        <f>SUM(F42,F48,F49,F56,F57)</f>
        <v>141302.88</v>
      </c>
      <c r="G41" s="61">
        <f>SUM(G42,G48,G49,G56,G57)</f>
        <v>129433.92</v>
      </c>
      <c r="I41" s="48"/>
    </row>
    <row r="42" spans="1:9" s="49" customFormat="1" ht="12.75" customHeight="1">
      <c r="A42" s="76" t="s">
        <v>54</v>
      </c>
      <c r="B42" s="121" t="s">
        <v>246</v>
      </c>
      <c r="C42" s="105"/>
      <c r="D42" s="120"/>
      <c r="E42" s="59"/>
      <c r="F42" s="65">
        <f>SUM(F43:F47)</f>
        <v>18329.57</v>
      </c>
      <c r="G42" s="65">
        <f>SUM(G43:G47)</f>
        <v>19272.59</v>
      </c>
      <c r="I42" s="48"/>
    </row>
    <row r="43" spans="1:9" s="49" customFormat="1" ht="12.75" customHeight="1">
      <c r="A43" s="90" t="s">
        <v>209</v>
      </c>
      <c r="B43" s="89"/>
      <c r="C43" s="88" t="s">
        <v>245</v>
      </c>
      <c r="D43" s="87"/>
      <c r="E43" s="62"/>
      <c r="F43" s="65"/>
      <c r="G43" s="65"/>
      <c r="I43" s="48"/>
    </row>
    <row r="44" spans="1:9" s="49" customFormat="1" ht="12.75" customHeight="1">
      <c r="A44" s="90" t="s">
        <v>207</v>
      </c>
      <c r="B44" s="89"/>
      <c r="C44" s="88" t="s">
        <v>244</v>
      </c>
      <c r="D44" s="87"/>
      <c r="E44" s="62" t="s">
        <v>92</v>
      </c>
      <c r="F44" s="65">
        <v>1359.3300000000002</v>
      </c>
      <c r="G44" s="65">
        <v>3066.96</v>
      </c>
      <c r="I44" s="48"/>
    </row>
    <row r="45" spans="1:9" s="49" customFormat="1">
      <c r="A45" s="90" t="s">
        <v>243</v>
      </c>
      <c r="B45" s="89"/>
      <c r="C45" s="88" t="s">
        <v>242</v>
      </c>
      <c r="D45" s="87"/>
      <c r="E45" s="62"/>
      <c r="F45" s="65"/>
      <c r="G45" s="65"/>
      <c r="I45" s="48"/>
    </row>
    <row r="46" spans="1:9" s="49" customFormat="1">
      <c r="A46" s="90" t="s">
        <v>241</v>
      </c>
      <c r="B46" s="89"/>
      <c r="C46" s="88" t="s">
        <v>240</v>
      </c>
      <c r="D46" s="87"/>
      <c r="E46" s="62"/>
      <c r="F46" s="65">
        <v>1378.2699999999998</v>
      </c>
      <c r="G46" s="65">
        <v>613.66</v>
      </c>
      <c r="I46" s="48"/>
    </row>
    <row r="47" spans="1:9" s="49" customFormat="1" ht="12.75" customHeight="1">
      <c r="A47" s="90" t="s">
        <v>239</v>
      </c>
      <c r="B47" s="124"/>
      <c r="C47" s="147" t="s">
        <v>238</v>
      </c>
      <c r="D47" s="148"/>
      <c r="E47" s="62"/>
      <c r="F47" s="65">
        <v>15591.970000000001</v>
      </c>
      <c r="G47" s="65">
        <v>15591.970000000001</v>
      </c>
      <c r="I47" s="48"/>
    </row>
    <row r="48" spans="1:9" s="49" customFormat="1" ht="12.75" customHeight="1">
      <c r="A48" s="76" t="s">
        <v>52</v>
      </c>
      <c r="B48" s="123" t="s">
        <v>237</v>
      </c>
      <c r="C48" s="95"/>
      <c r="D48" s="122"/>
      <c r="E48" s="59"/>
      <c r="F48" s="65"/>
      <c r="G48" s="65"/>
      <c r="I48" s="48"/>
    </row>
    <row r="49" spans="1:9" s="49" customFormat="1" ht="12.75" customHeight="1">
      <c r="A49" s="76" t="s">
        <v>111</v>
      </c>
      <c r="B49" s="121" t="s">
        <v>236</v>
      </c>
      <c r="C49" s="105"/>
      <c r="D49" s="120"/>
      <c r="E49" s="59" t="s">
        <v>235</v>
      </c>
      <c r="F49" s="65">
        <f>SUM(F50:F55)</f>
        <v>117298.59</v>
      </c>
      <c r="G49" s="65">
        <f>SUM(G50:G55)</f>
        <v>100285.59</v>
      </c>
      <c r="I49" s="48"/>
    </row>
    <row r="50" spans="1:9" s="49" customFormat="1" ht="12.75" customHeight="1">
      <c r="A50" s="90" t="s">
        <v>234</v>
      </c>
      <c r="B50" s="105"/>
      <c r="C50" s="119" t="s">
        <v>233</v>
      </c>
      <c r="D50" s="103"/>
      <c r="E50" s="59"/>
      <c r="F50" s="65"/>
      <c r="G50" s="65">
        <v>30</v>
      </c>
      <c r="I50" s="48"/>
    </row>
    <row r="51" spans="1:9" s="49" customFormat="1" ht="12.75" customHeight="1">
      <c r="A51" s="118" t="s">
        <v>232</v>
      </c>
      <c r="B51" s="89"/>
      <c r="C51" s="88" t="s">
        <v>231</v>
      </c>
      <c r="D51" s="75"/>
      <c r="E51" s="117"/>
      <c r="F51" s="65"/>
      <c r="G51" s="65"/>
      <c r="I51" s="48"/>
    </row>
    <row r="52" spans="1:9" s="49" customFormat="1" ht="12.75" customHeight="1">
      <c r="A52" s="90" t="s">
        <v>230</v>
      </c>
      <c r="B52" s="89"/>
      <c r="C52" s="88" t="s">
        <v>229</v>
      </c>
      <c r="D52" s="87"/>
      <c r="E52" s="86"/>
      <c r="F52" s="65"/>
      <c r="G52" s="65"/>
      <c r="I52" s="48"/>
    </row>
    <row r="53" spans="1:9" s="49" customFormat="1" ht="12.75" customHeight="1">
      <c r="A53" s="90" t="s">
        <v>228</v>
      </c>
      <c r="B53" s="89"/>
      <c r="C53" s="147" t="s">
        <v>227</v>
      </c>
      <c r="D53" s="148"/>
      <c r="E53" s="86"/>
      <c r="F53" s="65">
        <v>1337.94</v>
      </c>
      <c r="G53" s="65"/>
      <c r="I53" s="48"/>
    </row>
    <row r="54" spans="1:9" s="49" customFormat="1" ht="12.75" customHeight="1">
      <c r="A54" s="90" t="s">
        <v>226</v>
      </c>
      <c r="B54" s="89"/>
      <c r="C54" s="88" t="s">
        <v>225</v>
      </c>
      <c r="D54" s="87"/>
      <c r="E54" s="86"/>
      <c r="F54" s="65">
        <v>113072.14</v>
      </c>
      <c r="G54" s="65">
        <v>97412.11</v>
      </c>
      <c r="I54" s="48"/>
    </row>
    <row r="55" spans="1:9" s="49" customFormat="1" ht="12.75" customHeight="1">
      <c r="A55" s="90" t="s">
        <v>224</v>
      </c>
      <c r="B55" s="89"/>
      <c r="C55" s="88" t="s">
        <v>223</v>
      </c>
      <c r="D55" s="87"/>
      <c r="E55" s="59"/>
      <c r="F55" s="65">
        <v>2888.51</v>
      </c>
      <c r="G55" s="65">
        <v>2843.48</v>
      </c>
      <c r="I55" s="48"/>
    </row>
    <row r="56" spans="1:9" s="49" customFormat="1" ht="12.75" customHeight="1">
      <c r="A56" s="76" t="s">
        <v>108</v>
      </c>
      <c r="B56" s="116" t="s">
        <v>222</v>
      </c>
      <c r="C56" s="116"/>
      <c r="D56" s="115"/>
      <c r="E56" s="86"/>
      <c r="F56" s="65"/>
      <c r="G56" s="65"/>
      <c r="I56" s="48"/>
    </row>
    <row r="57" spans="1:9" s="49" customFormat="1" ht="12.75" customHeight="1">
      <c r="A57" s="76" t="s">
        <v>105</v>
      </c>
      <c r="B57" s="116" t="s">
        <v>221</v>
      </c>
      <c r="C57" s="116"/>
      <c r="D57" s="115"/>
      <c r="E57" s="59" t="s">
        <v>220</v>
      </c>
      <c r="F57" s="65">
        <v>5674.72</v>
      </c>
      <c r="G57" s="65">
        <v>9875.74</v>
      </c>
      <c r="I57" s="48"/>
    </row>
    <row r="58" spans="1:9" s="49" customFormat="1" ht="12.75" customHeight="1">
      <c r="A58" s="59"/>
      <c r="B58" s="72" t="s">
        <v>219</v>
      </c>
      <c r="C58" s="71"/>
      <c r="D58" s="70"/>
      <c r="E58" s="59"/>
      <c r="F58" s="65">
        <f>SUM(F20,F40,F41)</f>
        <v>1671238.2999999998</v>
      </c>
      <c r="G58" s="65">
        <f>SUM(G20,G40,G41)</f>
        <v>1680250.0599999998</v>
      </c>
      <c r="I58" s="48"/>
    </row>
    <row r="59" spans="1:9" s="49" customFormat="1" ht="12.75" customHeight="1">
      <c r="A59" s="60" t="s">
        <v>74</v>
      </c>
      <c r="B59" s="112" t="s">
        <v>218</v>
      </c>
      <c r="C59" s="112"/>
      <c r="D59" s="114"/>
      <c r="E59" s="59" t="s">
        <v>217</v>
      </c>
      <c r="F59" s="61">
        <f>SUM(F60:F63)</f>
        <v>1554915.3199999998</v>
      </c>
      <c r="G59" s="61">
        <f>SUM(G60:G63)</f>
        <v>1580321.19</v>
      </c>
      <c r="I59" s="48"/>
    </row>
    <row r="60" spans="1:9" s="49" customFormat="1" ht="12.75" customHeight="1">
      <c r="A60" s="59" t="s">
        <v>54</v>
      </c>
      <c r="B60" s="84" t="s">
        <v>132</v>
      </c>
      <c r="C60" s="84"/>
      <c r="D60" s="113"/>
      <c r="E60" s="59"/>
      <c r="F60" s="65">
        <v>207258.91999999995</v>
      </c>
      <c r="G60" s="65">
        <v>209522.4</v>
      </c>
      <c r="I60" s="48"/>
    </row>
    <row r="61" spans="1:9" s="49" customFormat="1" ht="12.75" customHeight="1">
      <c r="A61" s="73" t="s">
        <v>52</v>
      </c>
      <c r="B61" s="72" t="s">
        <v>216</v>
      </c>
      <c r="C61" s="71"/>
      <c r="D61" s="70"/>
      <c r="E61" s="73"/>
      <c r="F61" s="65">
        <v>1090590.92</v>
      </c>
      <c r="G61" s="65">
        <v>1108312.81</v>
      </c>
      <c r="I61" s="48"/>
    </row>
    <row r="62" spans="1:9" s="49" customFormat="1" ht="12.75" customHeight="1">
      <c r="A62" s="59" t="s">
        <v>111</v>
      </c>
      <c r="B62" s="149" t="s">
        <v>215</v>
      </c>
      <c r="C62" s="150"/>
      <c r="D62" s="151"/>
      <c r="E62" s="59"/>
      <c r="F62" s="65">
        <v>227499.47</v>
      </c>
      <c r="G62" s="65">
        <v>232813.1</v>
      </c>
      <c r="I62" s="48"/>
    </row>
    <row r="63" spans="1:9" s="49" customFormat="1" ht="12.75" customHeight="1">
      <c r="A63" s="59" t="s">
        <v>214</v>
      </c>
      <c r="B63" s="84" t="s">
        <v>213</v>
      </c>
      <c r="C63" s="78"/>
      <c r="D63" s="83"/>
      <c r="E63" s="59"/>
      <c r="F63" s="65">
        <v>29566.010000000002</v>
      </c>
      <c r="G63" s="65">
        <v>29672.880000000001</v>
      </c>
      <c r="I63" s="48"/>
    </row>
    <row r="64" spans="1:9" s="49" customFormat="1" ht="12.75" customHeight="1">
      <c r="A64" s="60" t="s">
        <v>65</v>
      </c>
      <c r="B64" s="112" t="s">
        <v>212</v>
      </c>
      <c r="C64" s="68"/>
      <c r="D64" s="111"/>
      <c r="E64" s="59" t="s">
        <v>211</v>
      </c>
      <c r="F64" s="61">
        <f>SUM(F65,F69)</f>
        <v>112974.88999999998</v>
      </c>
      <c r="G64" s="61">
        <f>SUM(G65,G69)</f>
        <v>97444.540000000008</v>
      </c>
      <c r="I64" s="48"/>
    </row>
    <row r="65" spans="1:9" s="49" customFormat="1" ht="12.75" customHeight="1">
      <c r="A65" s="59" t="s">
        <v>54</v>
      </c>
      <c r="B65" s="81" t="s">
        <v>210</v>
      </c>
      <c r="C65" s="80"/>
      <c r="D65" s="79"/>
      <c r="E65" s="59"/>
      <c r="F65" s="65">
        <f>SUM(F66:F68)</f>
        <v>24028.93</v>
      </c>
      <c r="G65" s="65">
        <f>SUM(G66:G68)</f>
        <v>24028.93</v>
      </c>
      <c r="I65" s="48"/>
    </row>
    <row r="66" spans="1:9" s="49" customFormat="1">
      <c r="A66" s="69" t="s">
        <v>209</v>
      </c>
      <c r="B66" s="108"/>
      <c r="C66" s="67" t="s">
        <v>208</v>
      </c>
      <c r="D66" s="107"/>
      <c r="E66" s="86"/>
      <c r="F66" s="65"/>
      <c r="G66" s="65"/>
      <c r="I66" s="48"/>
    </row>
    <row r="67" spans="1:9" s="49" customFormat="1" ht="12.75" customHeight="1">
      <c r="A67" s="69" t="s">
        <v>207</v>
      </c>
      <c r="B67" s="78"/>
      <c r="C67" s="67" t="s">
        <v>206</v>
      </c>
      <c r="D67" s="77"/>
      <c r="E67" s="59"/>
      <c r="F67" s="65">
        <v>24028.93</v>
      </c>
      <c r="G67" s="65">
        <v>24028.93</v>
      </c>
      <c r="I67" s="48"/>
    </row>
    <row r="68" spans="1:9" s="49" customFormat="1" ht="12.75" customHeight="1">
      <c r="A68" s="69" t="s">
        <v>205</v>
      </c>
      <c r="B68" s="78"/>
      <c r="C68" s="67" t="s">
        <v>204</v>
      </c>
      <c r="D68" s="77"/>
      <c r="E68" s="82"/>
      <c r="F68" s="65"/>
      <c r="G68" s="65"/>
      <c r="I68" s="48"/>
    </row>
    <row r="69" spans="1:9" s="53" customFormat="1" ht="12.75" customHeight="1">
      <c r="A69" s="76" t="s">
        <v>52</v>
      </c>
      <c r="B69" s="110" t="s">
        <v>203</v>
      </c>
      <c r="C69" s="98"/>
      <c r="D69" s="109"/>
      <c r="E69" s="76"/>
      <c r="F69" s="65">
        <f>SUM(F70:F75,F78:F83)</f>
        <v>88945.959999999992</v>
      </c>
      <c r="G69" s="65">
        <f>SUM(G70:G75,G78:G83)</f>
        <v>73415.61</v>
      </c>
      <c r="I69" s="48"/>
    </row>
    <row r="70" spans="1:9" s="49" customFormat="1" ht="12.75" customHeight="1">
      <c r="A70" s="69" t="s">
        <v>173</v>
      </c>
      <c r="B70" s="78"/>
      <c r="C70" s="67" t="s">
        <v>202</v>
      </c>
      <c r="D70" s="101"/>
      <c r="E70" s="59"/>
      <c r="F70" s="65"/>
      <c r="G70" s="65"/>
      <c r="I70" s="48"/>
    </row>
    <row r="71" spans="1:9" s="49" customFormat="1" ht="12.75" customHeight="1">
      <c r="A71" s="69" t="s">
        <v>171</v>
      </c>
      <c r="B71" s="108"/>
      <c r="C71" s="67" t="s">
        <v>201</v>
      </c>
      <c r="D71" s="107"/>
      <c r="E71" s="86"/>
      <c r="F71" s="65"/>
      <c r="G71" s="65"/>
      <c r="I71" s="48"/>
    </row>
    <row r="72" spans="1:9" s="49" customFormat="1">
      <c r="A72" s="69" t="s">
        <v>200</v>
      </c>
      <c r="B72" s="108"/>
      <c r="C72" s="67" t="s">
        <v>199</v>
      </c>
      <c r="D72" s="107"/>
      <c r="E72" s="86"/>
      <c r="F72" s="65"/>
      <c r="G72" s="65"/>
      <c r="I72" s="48"/>
    </row>
    <row r="73" spans="1:9" s="49" customFormat="1">
      <c r="A73" s="106" t="s">
        <v>198</v>
      </c>
      <c r="B73" s="105"/>
      <c r="C73" s="104" t="s">
        <v>197</v>
      </c>
      <c r="D73" s="103"/>
      <c r="E73" s="86"/>
      <c r="F73" s="65"/>
      <c r="G73" s="65"/>
      <c r="I73" s="48"/>
    </row>
    <row r="74" spans="1:9" s="49" customFormat="1">
      <c r="A74" s="59" t="s">
        <v>196</v>
      </c>
      <c r="B74" s="102"/>
      <c r="C74" s="102" t="s">
        <v>195</v>
      </c>
      <c r="D74" s="101"/>
      <c r="E74" s="100"/>
      <c r="F74" s="65"/>
      <c r="G74" s="65"/>
      <c r="I74" s="48"/>
    </row>
    <row r="75" spans="1:9" s="49" customFormat="1" ht="12.75" customHeight="1">
      <c r="A75" s="99" t="s">
        <v>194</v>
      </c>
      <c r="B75" s="98"/>
      <c r="C75" s="97" t="s">
        <v>193</v>
      </c>
      <c r="D75" s="96"/>
      <c r="E75" s="59"/>
      <c r="F75" s="65">
        <f>SUM(F76,F77)</f>
        <v>0</v>
      </c>
      <c r="G75" s="65">
        <f>SUM(G76,G77)</f>
        <v>0</v>
      </c>
      <c r="I75" s="48"/>
    </row>
    <row r="76" spans="1:9" s="49" customFormat="1" ht="12.75" customHeight="1">
      <c r="A76" s="90" t="s">
        <v>192</v>
      </c>
      <c r="B76" s="89"/>
      <c r="C76" s="75"/>
      <c r="D76" s="87" t="s">
        <v>191</v>
      </c>
      <c r="E76" s="86"/>
      <c r="F76" s="65"/>
      <c r="G76" s="65"/>
      <c r="I76" s="48"/>
    </row>
    <row r="77" spans="1:9" s="49" customFormat="1" ht="12.75" customHeight="1">
      <c r="A77" s="90" t="s">
        <v>190</v>
      </c>
      <c r="B77" s="89"/>
      <c r="C77" s="75"/>
      <c r="D77" s="87" t="s">
        <v>189</v>
      </c>
      <c r="E77" s="62"/>
      <c r="F77" s="65"/>
      <c r="G77" s="65"/>
      <c r="I77" s="48"/>
    </row>
    <row r="78" spans="1:9" s="49" customFormat="1" ht="12.75" customHeight="1">
      <c r="A78" s="90" t="s">
        <v>188</v>
      </c>
      <c r="B78" s="95"/>
      <c r="C78" s="94" t="s">
        <v>187</v>
      </c>
      <c r="D78" s="93"/>
      <c r="E78" s="62"/>
      <c r="F78" s="65"/>
      <c r="G78" s="65"/>
      <c r="I78" s="48"/>
    </row>
    <row r="79" spans="1:9" s="49" customFormat="1" ht="12.75" customHeight="1">
      <c r="A79" s="90" t="s">
        <v>186</v>
      </c>
      <c r="B79" s="92"/>
      <c r="C79" s="88" t="s">
        <v>185</v>
      </c>
      <c r="D79" s="91"/>
      <c r="E79" s="86"/>
      <c r="F79" s="65"/>
      <c r="G79" s="65"/>
      <c r="I79" s="48"/>
    </row>
    <row r="80" spans="1:9" s="49" customFormat="1" ht="12.75" customHeight="1">
      <c r="A80" s="90" t="s">
        <v>184</v>
      </c>
      <c r="B80" s="78"/>
      <c r="C80" s="67" t="s">
        <v>183</v>
      </c>
      <c r="D80" s="77"/>
      <c r="E80" s="86"/>
      <c r="F80" s="65">
        <v>18294.09</v>
      </c>
      <c r="G80" s="65">
        <v>3128.39</v>
      </c>
      <c r="I80" s="48"/>
    </row>
    <row r="81" spans="1:9" s="49" customFormat="1" ht="12.75" customHeight="1">
      <c r="A81" s="90" t="s">
        <v>182</v>
      </c>
      <c r="B81" s="78"/>
      <c r="C81" s="67" t="s">
        <v>181</v>
      </c>
      <c r="D81" s="77"/>
      <c r="E81" s="86"/>
      <c r="F81" s="65">
        <v>289.94000000000005</v>
      </c>
      <c r="G81" s="65"/>
      <c r="I81" s="48"/>
    </row>
    <row r="82" spans="1:9" s="49" customFormat="1" ht="12.75" customHeight="1">
      <c r="A82" s="69" t="s">
        <v>180</v>
      </c>
      <c r="B82" s="89"/>
      <c r="C82" s="88" t="s">
        <v>179</v>
      </c>
      <c r="D82" s="87"/>
      <c r="E82" s="86"/>
      <c r="F82" s="65">
        <v>70361.929999999993</v>
      </c>
      <c r="G82" s="65">
        <v>70287.22</v>
      </c>
      <c r="I82" s="48"/>
    </row>
    <row r="83" spans="1:9" s="49" customFormat="1" ht="12.75" customHeight="1">
      <c r="A83" s="69" t="s">
        <v>178</v>
      </c>
      <c r="B83" s="78"/>
      <c r="C83" s="67" t="s">
        <v>177</v>
      </c>
      <c r="D83" s="77"/>
      <c r="E83" s="82"/>
      <c r="F83" s="65"/>
      <c r="G83" s="65"/>
      <c r="I83" s="48"/>
    </row>
    <row r="84" spans="1:9" s="49" customFormat="1" ht="12.75" customHeight="1">
      <c r="A84" s="60" t="s">
        <v>63</v>
      </c>
      <c r="B84" s="64" t="s">
        <v>176</v>
      </c>
      <c r="C84" s="85"/>
      <c r="D84" s="63"/>
      <c r="E84" s="82"/>
      <c r="F84" s="61">
        <f>SUM(F85,F86,F89,F90)</f>
        <v>3348.089999999951</v>
      </c>
      <c r="G84" s="61">
        <f>SUM(G85,G86,G89,G90)</f>
        <v>2484.3299999998417</v>
      </c>
      <c r="I84" s="48"/>
    </row>
    <row r="85" spans="1:9" s="49" customFormat="1" ht="12.75" customHeight="1">
      <c r="A85" s="59" t="s">
        <v>54</v>
      </c>
      <c r="B85" s="84" t="s">
        <v>175</v>
      </c>
      <c r="C85" s="78"/>
      <c r="D85" s="83"/>
      <c r="E85" s="82"/>
      <c r="F85" s="65"/>
      <c r="G85" s="65"/>
      <c r="I85" s="48"/>
    </row>
    <row r="86" spans="1:9" s="49" customFormat="1" ht="12.75" customHeight="1">
      <c r="A86" s="59" t="s">
        <v>52</v>
      </c>
      <c r="B86" s="81" t="s">
        <v>174</v>
      </c>
      <c r="C86" s="80"/>
      <c r="D86" s="79"/>
      <c r="E86" s="59"/>
      <c r="F86" s="65">
        <f>SUM(F87,F88)</f>
        <v>0</v>
      </c>
      <c r="G86" s="65">
        <f>SUM(G87,G88)</f>
        <v>0</v>
      </c>
      <c r="I86" s="48"/>
    </row>
    <row r="87" spans="1:9" s="49" customFormat="1" ht="12.75" customHeight="1">
      <c r="A87" s="69" t="s">
        <v>173</v>
      </c>
      <c r="B87" s="78"/>
      <c r="C87" s="67" t="s">
        <v>172</v>
      </c>
      <c r="D87" s="77"/>
      <c r="E87" s="59"/>
      <c r="F87" s="65"/>
      <c r="G87" s="65"/>
      <c r="I87" s="48"/>
    </row>
    <row r="88" spans="1:9" s="49" customFormat="1" ht="12.75" customHeight="1">
      <c r="A88" s="69" t="s">
        <v>171</v>
      </c>
      <c r="B88" s="78"/>
      <c r="C88" s="67" t="s">
        <v>170</v>
      </c>
      <c r="D88" s="77"/>
      <c r="E88" s="59"/>
      <c r="F88" s="65"/>
      <c r="G88" s="65"/>
      <c r="I88" s="48"/>
    </row>
    <row r="89" spans="1:9" s="49" customFormat="1" ht="12.75" customHeight="1">
      <c r="A89" s="76" t="s">
        <v>111</v>
      </c>
      <c r="B89" s="75" t="s">
        <v>169</v>
      </c>
      <c r="C89" s="75"/>
      <c r="D89" s="74"/>
      <c r="E89" s="59"/>
      <c r="F89" s="65"/>
      <c r="G89" s="65"/>
      <c r="I89" s="48"/>
    </row>
    <row r="90" spans="1:9" s="49" customFormat="1" ht="12.75" customHeight="1">
      <c r="A90" s="73" t="s">
        <v>108</v>
      </c>
      <c r="B90" s="72" t="s">
        <v>168</v>
      </c>
      <c r="C90" s="71"/>
      <c r="D90" s="70"/>
      <c r="E90" s="59"/>
      <c r="F90" s="65">
        <f>SUM(F91,F92)</f>
        <v>3348.089999999951</v>
      </c>
      <c r="G90" s="65">
        <f>SUM(G91,G92)</f>
        <v>2484.3299999998417</v>
      </c>
      <c r="I90" s="48"/>
    </row>
    <row r="91" spans="1:9" s="49" customFormat="1" ht="12.75" customHeight="1">
      <c r="A91" s="69" t="s">
        <v>167</v>
      </c>
      <c r="B91" s="68"/>
      <c r="C91" s="67" t="s">
        <v>166</v>
      </c>
      <c r="D91" s="66"/>
      <c r="E91" s="62"/>
      <c r="F91" s="65">
        <v>863.75999999995111</v>
      </c>
      <c r="G91" s="65">
        <v>2484.3299999998417</v>
      </c>
      <c r="I91" s="48"/>
    </row>
    <row r="92" spans="1:9" s="49" customFormat="1" ht="12.75" customHeight="1">
      <c r="A92" s="69" t="s">
        <v>165</v>
      </c>
      <c r="B92" s="68"/>
      <c r="C92" s="67" t="s">
        <v>164</v>
      </c>
      <c r="D92" s="66"/>
      <c r="E92" s="62"/>
      <c r="F92" s="65">
        <v>2484.33</v>
      </c>
      <c r="G92" s="65"/>
      <c r="I92" s="48"/>
    </row>
    <row r="93" spans="1:9" s="49" customFormat="1" ht="12.75" customHeight="1">
      <c r="A93" s="60" t="s">
        <v>61</v>
      </c>
      <c r="B93" s="64" t="s">
        <v>163</v>
      </c>
      <c r="C93" s="63"/>
      <c r="D93" s="63"/>
      <c r="E93" s="62"/>
      <c r="F93" s="61"/>
      <c r="G93" s="61"/>
      <c r="I93" s="48"/>
    </row>
    <row r="94" spans="1:9" s="49" customFormat="1" ht="25.5" customHeight="1">
      <c r="A94" s="60"/>
      <c r="B94" s="146" t="s">
        <v>162</v>
      </c>
      <c r="C94" s="147"/>
      <c r="D94" s="148"/>
      <c r="E94" s="59"/>
      <c r="F94" s="58">
        <f>SUM(F59,F64,F84,F93)</f>
        <v>1671238.2999999996</v>
      </c>
      <c r="G94" s="58">
        <f>SUM(G59,G64,G84,G93)</f>
        <v>1680250.0599999998</v>
      </c>
      <c r="I94" s="48"/>
    </row>
    <row r="95" spans="1:9" s="49" customFormat="1">
      <c r="A95" s="57"/>
      <c r="B95" s="56"/>
      <c r="C95" s="56"/>
      <c r="D95" s="56"/>
      <c r="E95" s="56"/>
      <c r="I95" s="48"/>
    </row>
    <row r="96" spans="1:9" s="49" customFormat="1" ht="12.75" customHeight="1">
      <c r="A96" s="144" t="s">
        <v>161</v>
      </c>
      <c r="B96" s="144"/>
      <c r="C96" s="144"/>
      <c r="D96" s="144"/>
      <c r="E96" s="55"/>
      <c r="F96" s="145" t="s">
        <v>160</v>
      </c>
      <c r="G96" s="145"/>
      <c r="I96" s="48"/>
    </row>
    <row r="97" spans="1:9" s="49" customFormat="1" ht="12.75" customHeight="1">
      <c r="A97" s="143" t="s">
        <v>159</v>
      </c>
      <c r="B97" s="143"/>
      <c r="C97" s="143"/>
      <c r="D97" s="143"/>
      <c r="E97" s="49" t="s">
        <v>47</v>
      </c>
      <c r="F97" s="141" t="s">
        <v>41</v>
      </c>
      <c r="G97" s="141"/>
      <c r="I97" s="48"/>
    </row>
    <row r="98" spans="1:9" s="49" customFormat="1">
      <c r="A98" s="51"/>
      <c r="B98" s="51"/>
      <c r="C98" s="51"/>
      <c r="D98" s="51"/>
      <c r="E98" s="51"/>
      <c r="F98" s="51"/>
      <c r="G98" s="51"/>
      <c r="I98" s="48"/>
    </row>
    <row r="99" spans="1:9" s="49" customFormat="1" ht="12.75" customHeight="1">
      <c r="A99" s="140" t="s">
        <v>158</v>
      </c>
      <c r="B99" s="140"/>
      <c r="C99" s="140"/>
      <c r="D99" s="140"/>
      <c r="E99" s="54"/>
      <c r="F99" s="137" t="s">
        <v>157</v>
      </c>
      <c r="G99" s="137"/>
      <c r="I99" s="48"/>
    </row>
    <row r="100" spans="1:9" s="49" customFormat="1" ht="12.75" customHeight="1">
      <c r="A100" s="139" t="s">
        <v>156</v>
      </c>
      <c r="B100" s="139"/>
      <c r="C100" s="139"/>
      <c r="D100" s="139"/>
      <c r="E100" s="53" t="s">
        <v>47</v>
      </c>
      <c r="F100" s="138" t="s">
        <v>41</v>
      </c>
      <c r="G100" s="138"/>
      <c r="I100" s="48"/>
    </row>
    <row r="101" spans="1:9" s="49" customFormat="1">
      <c r="A101" s="52"/>
      <c r="B101" s="52"/>
      <c r="C101" s="52"/>
      <c r="D101" s="52"/>
      <c r="E101" s="51"/>
      <c r="F101" s="51"/>
      <c r="G101" s="51"/>
      <c r="I101" s="48"/>
    </row>
    <row r="102" spans="1:9" s="49" customFormat="1">
      <c r="A102" s="52"/>
      <c r="B102" s="52"/>
      <c r="C102" s="52"/>
      <c r="D102" s="52"/>
      <c r="E102" s="51"/>
      <c r="F102" s="51"/>
      <c r="G102" s="51"/>
      <c r="I102" s="48"/>
    </row>
    <row r="103" spans="1:9" s="49" customFormat="1" ht="12.75" customHeight="1">
      <c r="H103" s="50"/>
      <c r="I103" s="48"/>
    </row>
  </sheetData>
  <mergeCells count="26">
    <mergeCell ref="A17:G17"/>
    <mergeCell ref="E2:G2"/>
    <mergeCell ref="E3:G3"/>
    <mergeCell ref="A7:G7"/>
    <mergeCell ref="A8:G8"/>
    <mergeCell ref="A5:G6"/>
    <mergeCell ref="A9:G9"/>
    <mergeCell ref="A12:E12"/>
    <mergeCell ref="A10:G11"/>
    <mergeCell ref="A13:G13"/>
    <mergeCell ref="A14:G14"/>
    <mergeCell ref="A16:G16"/>
    <mergeCell ref="D18:G18"/>
    <mergeCell ref="A97:D97"/>
    <mergeCell ref="A96:D96"/>
    <mergeCell ref="F96:G96"/>
    <mergeCell ref="B94:D94"/>
    <mergeCell ref="B62:D62"/>
    <mergeCell ref="C53:D53"/>
    <mergeCell ref="C47:D47"/>
    <mergeCell ref="B19:D19"/>
    <mergeCell ref="F99:G99"/>
    <mergeCell ref="F100:G100"/>
    <mergeCell ref="A100:D100"/>
    <mergeCell ref="A99:D99"/>
    <mergeCell ref="F97:G97"/>
  </mergeCells>
  <printOptions horizontalCentered="1"/>
  <pageMargins left="0.55118110236220474" right="0.55118110236220474" top="0.6692913385826772" bottom="0.23622047244094491" header="0.31496062992125984" footer="0.11811023622047245"/>
  <pageSetup paperSize="9" scale="54" fitToHeight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A90E9-ED05-49B8-8E22-9063E5280070}">
  <sheetPr>
    <pageSetUpPr fitToPage="1"/>
  </sheetPr>
  <dimension ref="A1:K67"/>
  <sheetViews>
    <sheetView showGridLines="0" topLeftCell="A29" zoomScaleNormal="100" zoomScaleSheetLayoutView="100" workbookViewId="0">
      <selection activeCell="C34" sqref="C34:F34"/>
    </sheetView>
  </sheetViews>
  <sheetFormatPr defaultRowHeight="12.75"/>
  <cols>
    <col min="1" max="1" width="8" style="20" customWidth="1"/>
    <col min="2" max="2" width="1.5703125" style="20" hidden="1" customWidth="1"/>
    <col min="3" max="3" width="30.140625" style="20" customWidth="1"/>
    <col min="4" max="4" width="18.28515625" style="20" customWidth="1"/>
    <col min="5" max="5" width="0" style="20" hidden="1" customWidth="1"/>
    <col min="6" max="6" width="11.7109375" style="20" customWidth="1"/>
    <col min="7" max="7" width="13.140625" style="20" customWidth="1"/>
    <col min="8" max="8" width="14.7109375" style="20" customWidth="1"/>
    <col min="9" max="9" width="15.85546875" style="20" customWidth="1"/>
    <col min="10" max="10" width="9.140625" style="20"/>
    <col min="11" max="11" width="88.85546875" style="20" customWidth="1"/>
    <col min="12" max="16384" width="9.140625" style="20"/>
  </cols>
  <sheetData>
    <row r="1" spans="1:9">
      <c r="G1" s="47"/>
      <c r="H1" s="47"/>
    </row>
    <row r="2" spans="1:9" ht="15.75">
      <c r="D2" s="46"/>
      <c r="G2" s="1" t="s">
        <v>155</v>
      </c>
      <c r="H2" s="45"/>
      <c r="I2" s="45"/>
    </row>
    <row r="3" spans="1:9" ht="15.75">
      <c r="G3" s="1" t="s">
        <v>154</v>
      </c>
      <c r="H3" s="45"/>
      <c r="I3" s="45"/>
    </row>
    <row r="5" spans="1:9" ht="15.75">
      <c r="A5" s="189" t="s">
        <v>153</v>
      </c>
      <c r="B5" s="180"/>
      <c r="C5" s="180"/>
      <c r="D5" s="180"/>
      <c r="E5" s="180"/>
      <c r="F5" s="180"/>
      <c r="G5" s="180"/>
      <c r="H5" s="180"/>
      <c r="I5" s="180"/>
    </row>
    <row r="6" spans="1:9" ht="15.75">
      <c r="A6" s="190" t="s">
        <v>152</v>
      </c>
      <c r="B6" s="180"/>
      <c r="C6" s="180"/>
      <c r="D6" s="180"/>
      <c r="E6" s="180"/>
      <c r="F6" s="180"/>
      <c r="G6" s="180"/>
      <c r="H6" s="180"/>
      <c r="I6" s="180"/>
    </row>
    <row r="7" spans="1:9" ht="15.75">
      <c r="A7" s="191" t="s">
        <v>151</v>
      </c>
      <c r="B7" s="192"/>
      <c r="C7" s="192"/>
      <c r="D7" s="192"/>
      <c r="E7" s="192"/>
      <c r="F7" s="192"/>
      <c r="G7" s="192"/>
      <c r="H7" s="192"/>
      <c r="I7" s="192"/>
    </row>
    <row r="8" spans="1:9" ht="15">
      <c r="A8" s="179" t="s">
        <v>150</v>
      </c>
      <c r="B8" s="176"/>
      <c r="C8" s="176"/>
      <c r="D8" s="176"/>
      <c r="E8" s="176"/>
      <c r="F8" s="176"/>
      <c r="G8" s="176"/>
      <c r="H8" s="176"/>
      <c r="I8" s="176"/>
    </row>
    <row r="9" spans="1:9" ht="15">
      <c r="A9" s="179" t="s">
        <v>149</v>
      </c>
      <c r="B9" s="176"/>
      <c r="C9" s="176"/>
      <c r="D9" s="176"/>
      <c r="E9" s="176"/>
      <c r="F9" s="176"/>
      <c r="G9" s="176"/>
      <c r="H9" s="176"/>
      <c r="I9" s="176"/>
    </row>
    <row r="10" spans="1:9" ht="15">
      <c r="A10" s="179" t="s">
        <v>148</v>
      </c>
      <c r="B10" s="176"/>
      <c r="C10" s="176"/>
      <c r="D10" s="176"/>
      <c r="E10" s="176"/>
      <c r="F10" s="176"/>
      <c r="G10" s="176"/>
      <c r="H10" s="176"/>
      <c r="I10" s="176"/>
    </row>
    <row r="11" spans="1:9" ht="15">
      <c r="A11" s="179" t="s">
        <v>147</v>
      </c>
      <c r="B11" s="180"/>
      <c r="C11" s="180"/>
      <c r="D11" s="180"/>
      <c r="E11" s="180"/>
      <c r="F11" s="180"/>
      <c r="G11" s="180"/>
      <c r="H11" s="180"/>
      <c r="I11" s="180"/>
    </row>
    <row r="12" spans="1:9" ht="15">
      <c r="A12" s="175"/>
      <c r="B12" s="176"/>
      <c r="C12" s="176"/>
      <c r="D12" s="176"/>
      <c r="E12" s="176"/>
      <c r="F12" s="176"/>
      <c r="G12" s="176"/>
      <c r="H12" s="176"/>
      <c r="I12" s="176"/>
    </row>
    <row r="13" spans="1:9" ht="15">
      <c r="A13" s="177" t="s">
        <v>146</v>
      </c>
      <c r="B13" s="178"/>
      <c r="C13" s="178"/>
      <c r="D13" s="178"/>
      <c r="E13" s="178"/>
      <c r="F13" s="178"/>
      <c r="G13" s="178"/>
      <c r="H13" s="178"/>
      <c r="I13" s="178"/>
    </row>
    <row r="14" spans="1:9" ht="15">
      <c r="A14" s="179"/>
      <c r="B14" s="176"/>
      <c r="C14" s="176"/>
      <c r="D14" s="176"/>
      <c r="E14" s="176"/>
      <c r="F14" s="176"/>
      <c r="G14" s="176"/>
      <c r="H14" s="176"/>
      <c r="I14" s="176"/>
    </row>
    <row r="15" spans="1:9" ht="15">
      <c r="A15" s="177" t="s">
        <v>145</v>
      </c>
      <c r="B15" s="178"/>
      <c r="C15" s="178"/>
      <c r="D15" s="178"/>
      <c r="E15" s="178"/>
      <c r="F15" s="178"/>
      <c r="G15" s="178"/>
      <c r="H15" s="178"/>
      <c r="I15" s="178"/>
    </row>
    <row r="16" spans="1:9" ht="9.75" customHeight="1">
      <c r="A16" s="44"/>
      <c r="B16" s="21"/>
      <c r="C16" s="21"/>
      <c r="D16" s="21"/>
      <c r="E16" s="21"/>
      <c r="F16" s="21"/>
      <c r="G16" s="21"/>
      <c r="H16" s="21"/>
      <c r="I16" s="21"/>
    </row>
    <row r="17" spans="1:11" ht="15">
      <c r="A17" s="185" t="s">
        <v>144</v>
      </c>
      <c r="B17" s="176"/>
      <c r="C17" s="176"/>
      <c r="D17" s="176"/>
      <c r="E17" s="176"/>
      <c r="F17" s="176"/>
      <c r="G17" s="176"/>
      <c r="H17" s="176"/>
      <c r="I17" s="176"/>
    </row>
    <row r="18" spans="1:11" ht="15">
      <c r="A18" s="179" t="s">
        <v>143</v>
      </c>
      <c r="B18" s="176"/>
      <c r="C18" s="176"/>
      <c r="D18" s="176"/>
      <c r="E18" s="176"/>
      <c r="F18" s="176"/>
      <c r="G18" s="176"/>
      <c r="H18" s="176"/>
      <c r="I18" s="176"/>
    </row>
    <row r="19" spans="1:11" s="21" customFormat="1" ht="15">
      <c r="A19" s="193" t="s">
        <v>142</v>
      </c>
      <c r="B19" s="176"/>
      <c r="C19" s="176"/>
      <c r="D19" s="176"/>
      <c r="E19" s="176"/>
      <c r="F19" s="176"/>
      <c r="G19" s="176"/>
      <c r="H19" s="176"/>
      <c r="I19" s="176"/>
    </row>
    <row r="20" spans="1:11" s="42" customFormat="1" ht="50.1" customHeight="1">
      <c r="A20" s="181" t="s">
        <v>35</v>
      </c>
      <c r="B20" s="181"/>
      <c r="C20" s="181" t="s">
        <v>141</v>
      </c>
      <c r="D20" s="182"/>
      <c r="E20" s="182"/>
      <c r="F20" s="182"/>
      <c r="G20" s="43" t="s">
        <v>140</v>
      </c>
      <c r="H20" s="43" t="s">
        <v>139</v>
      </c>
      <c r="I20" s="43" t="s">
        <v>138</v>
      </c>
      <c r="K20" s="20"/>
    </row>
    <row r="21" spans="1:11" ht="15.75">
      <c r="A21" s="40" t="s">
        <v>137</v>
      </c>
      <c r="B21" s="35" t="s">
        <v>136</v>
      </c>
      <c r="C21" s="183" t="s">
        <v>136</v>
      </c>
      <c r="D21" s="184"/>
      <c r="E21" s="184"/>
      <c r="F21" s="184"/>
      <c r="G21" s="37" t="s">
        <v>135</v>
      </c>
      <c r="H21" s="32">
        <f>SUM(H22,H27,H28)</f>
        <v>514549.26</v>
      </c>
      <c r="I21" s="32">
        <f>SUM(I22,I27,I28)</f>
        <v>362936.02999999997</v>
      </c>
      <c r="K21" s="5"/>
    </row>
    <row r="22" spans="1:11" ht="15.75">
      <c r="A22" s="39" t="s">
        <v>54</v>
      </c>
      <c r="B22" s="30" t="s">
        <v>134</v>
      </c>
      <c r="C22" s="174" t="s">
        <v>134</v>
      </c>
      <c r="D22" s="174"/>
      <c r="E22" s="174"/>
      <c r="F22" s="174"/>
      <c r="G22" s="38"/>
      <c r="H22" s="28">
        <f>SUM(H23:H26)</f>
        <v>507549.28</v>
      </c>
      <c r="I22" s="28">
        <f>SUM(I23:I26)</f>
        <v>348555.98</v>
      </c>
    </row>
    <row r="23" spans="1:11" ht="15.75">
      <c r="A23" s="39" t="s">
        <v>133</v>
      </c>
      <c r="B23" s="30" t="s">
        <v>132</v>
      </c>
      <c r="C23" s="174" t="s">
        <v>132</v>
      </c>
      <c r="D23" s="174"/>
      <c r="E23" s="174"/>
      <c r="F23" s="174"/>
      <c r="G23" s="38"/>
      <c r="H23" s="36">
        <v>248085.69</v>
      </c>
      <c r="I23" s="36">
        <v>174884.36</v>
      </c>
    </row>
    <row r="24" spans="1:11" ht="15.75">
      <c r="A24" s="39" t="s">
        <v>131</v>
      </c>
      <c r="B24" s="31" t="s">
        <v>130</v>
      </c>
      <c r="C24" s="172" t="s">
        <v>130</v>
      </c>
      <c r="D24" s="172"/>
      <c r="E24" s="172"/>
      <c r="F24" s="172"/>
      <c r="G24" s="38"/>
      <c r="H24" s="36">
        <v>251481.39</v>
      </c>
      <c r="I24" s="36">
        <v>172045.7</v>
      </c>
    </row>
    <row r="25" spans="1:11" ht="15.75">
      <c r="A25" s="39" t="s">
        <v>129</v>
      </c>
      <c r="B25" s="30" t="s">
        <v>128</v>
      </c>
      <c r="C25" s="172" t="s">
        <v>128</v>
      </c>
      <c r="D25" s="172"/>
      <c r="E25" s="172"/>
      <c r="F25" s="172"/>
      <c r="G25" s="38"/>
      <c r="H25" s="36">
        <v>6458.88</v>
      </c>
      <c r="I25" s="36">
        <v>520.32000000000005</v>
      </c>
    </row>
    <row r="26" spans="1:11" ht="15.75">
      <c r="A26" s="39" t="s">
        <v>127</v>
      </c>
      <c r="B26" s="31" t="s">
        <v>126</v>
      </c>
      <c r="C26" s="172" t="s">
        <v>126</v>
      </c>
      <c r="D26" s="172"/>
      <c r="E26" s="172"/>
      <c r="F26" s="172"/>
      <c r="G26" s="38"/>
      <c r="H26" s="36">
        <v>1523.3200000000002</v>
      </c>
      <c r="I26" s="36">
        <v>1105.5999999999999</v>
      </c>
    </row>
    <row r="27" spans="1:11" ht="15.75">
      <c r="A27" s="39" t="s">
        <v>52</v>
      </c>
      <c r="B27" s="30" t="s">
        <v>125</v>
      </c>
      <c r="C27" s="172" t="s">
        <v>125</v>
      </c>
      <c r="D27" s="172"/>
      <c r="E27" s="172"/>
      <c r="F27" s="172"/>
      <c r="G27" s="38"/>
      <c r="H27" s="28"/>
      <c r="I27" s="41"/>
    </row>
    <row r="28" spans="1:11" ht="15.75">
      <c r="A28" s="39" t="s">
        <v>111</v>
      </c>
      <c r="B28" s="30" t="s">
        <v>124</v>
      </c>
      <c r="C28" s="172" t="s">
        <v>124</v>
      </c>
      <c r="D28" s="172"/>
      <c r="E28" s="172"/>
      <c r="F28" s="172"/>
      <c r="G28" s="38"/>
      <c r="H28" s="28">
        <f>SUM(H29)+SUM(H30)</f>
        <v>6999.98</v>
      </c>
      <c r="I28" s="28">
        <f>SUM(I29)+SUM(I30)</f>
        <v>14380.05</v>
      </c>
    </row>
    <row r="29" spans="1:11" ht="15.75">
      <c r="A29" s="39" t="s">
        <v>123</v>
      </c>
      <c r="B29" s="31" t="s">
        <v>122</v>
      </c>
      <c r="C29" s="172" t="s">
        <v>122</v>
      </c>
      <c r="D29" s="172"/>
      <c r="E29" s="172"/>
      <c r="F29" s="172"/>
      <c r="G29" s="38"/>
      <c r="H29" s="36">
        <v>6999.98</v>
      </c>
      <c r="I29" s="36">
        <v>14380.05</v>
      </c>
    </row>
    <row r="30" spans="1:11" ht="15.75">
      <c r="A30" s="39" t="s">
        <v>121</v>
      </c>
      <c r="B30" s="31" t="s">
        <v>120</v>
      </c>
      <c r="C30" s="172" t="s">
        <v>120</v>
      </c>
      <c r="D30" s="172"/>
      <c r="E30" s="172"/>
      <c r="F30" s="172"/>
      <c r="G30" s="38"/>
      <c r="H30" s="36"/>
      <c r="I30" s="36"/>
    </row>
    <row r="31" spans="1:11" ht="15.75">
      <c r="A31" s="40" t="s">
        <v>119</v>
      </c>
      <c r="B31" s="35" t="s">
        <v>118</v>
      </c>
      <c r="C31" s="183" t="s">
        <v>118</v>
      </c>
      <c r="D31" s="183"/>
      <c r="E31" s="183"/>
      <c r="F31" s="183"/>
      <c r="G31" s="37" t="s">
        <v>117</v>
      </c>
      <c r="H31" s="32">
        <f>SUM(H32:H45)</f>
        <v>513685.49999999994</v>
      </c>
      <c r="I31" s="32">
        <f>SUM(I32:I45)</f>
        <v>357942.53000000009</v>
      </c>
    </row>
    <row r="32" spans="1:11" ht="15.75">
      <c r="A32" s="39" t="s">
        <v>54</v>
      </c>
      <c r="B32" s="30" t="s">
        <v>116</v>
      </c>
      <c r="C32" s="172" t="s">
        <v>115</v>
      </c>
      <c r="D32" s="173"/>
      <c r="E32" s="173"/>
      <c r="F32" s="173"/>
      <c r="G32" s="38"/>
      <c r="H32" s="36">
        <v>400505.18999999994</v>
      </c>
      <c r="I32" s="36">
        <v>267731.69</v>
      </c>
    </row>
    <row r="33" spans="1:9" ht="15.75">
      <c r="A33" s="39" t="s">
        <v>52</v>
      </c>
      <c r="B33" s="30" t="s">
        <v>114</v>
      </c>
      <c r="C33" s="172" t="s">
        <v>113</v>
      </c>
      <c r="D33" s="173"/>
      <c r="E33" s="173"/>
      <c r="F33" s="173"/>
      <c r="G33" s="38" t="s">
        <v>112</v>
      </c>
      <c r="H33" s="36">
        <v>23579.27</v>
      </c>
      <c r="I33" s="36">
        <v>16076.53</v>
      </c>
    </row>
    <row r="34" spans="1:9" ht="15.75">
      <c r="A34" s="39" t="s">
        <v>111</v>
      </c>
      <c r="B34" s="30" t="s">
        <v>110</v>
      </c>
      <c r="C34" s="172" t="s">
        <v>109</v>
      </c>
      <c r="D34" s="173"/>
      <c r="E34" s="173"/>
      <c r="F34" s="173"/>
      <c r="G34" s="38"/>
      <c r="H34" s="36">
        <v>43985.68</v>
      </c>
      <c r="I34" s="36">
        <v>38256.57</v>
      </c>
    </row>
    <row r="35" spans="1:9" ht="15.75">
      <c r="A35" s="39" t="s">
        <v>108</v>
      </c>
      <c r="B35" s="30" t="s">
        <v>107</v>
      </c>
      <c r="C35" s="174" t="s">
        <v>106</v>
      </c>
      <c r="D35" s="173"/>
      <c r="E35" s="173"/>
      <c r="F35" s="173"/>
      <c r="G35" s="38"/>
      <c r="H35" s="36"/>
      <c r="I35" s="36">
        <v>135.9</v>
      </c>
    </row>
    <row r="36" spans="1:9" ht="15.75">
      <c r="A36" s="39" t="s">
        <v>105</v>
      </c>
      <c r="B36" s="30" t="s">
        <v>104</v>
      </c>
      <c r="C36" s="174" t="s">
        <v>103</v>
      </c>
      <c r="D36" s="173"/>
      <c r="E36" s="173"/>
      <c r="F36" s="173"/>
      <c r="G36" s="38"/>
      <c r="H36" s="36">
        <v>1719.21</v>
      </c>
      <c r="I36" s="36">
        <v>5421.27</v>
      </c>
    </row>
    <row r="37" spans="1:9" ht="15.75">
      <c r="A37" s="39" t="s">
        <v>102</v>
      </c>
      <c r="B37" s="30" t="s">
        <v>101</v>
      </c>
      <c r="C37" s="174" t="s">
        <v>100</v>
      </c>
      <c r="D37" s="173"/>
      <c r="E37" s="173"/>
      <c r="F37" s="173"/>
      <c r="G37" s="38"/>
      <c r="H37" s="36">
        <v>627.80999999999995</v>
      </c>
      <c r="I37" s="36">
        <v>432.46</v>
      </c>
    </row>
    <row r="38" spans="1:9" ht="15.75">
      <c r="A38" s="39" t="s">
        <v>99</v>
      </c>
      <c r="B38" s="30" t="s">
        <v>98</v>
      </c>
      <c r="C38" s="174" t="s">
        <v>97</v>
      </c>
      <c r="D38" s="173"/>
      <c r="E38" s="173"/>
      <c r="F38" s="173"/>
      <c r="G38" s="38"/>
      <c r="H38" s="36">
        <v>124.63</v>
      </c>
      <c r="I38" s="36">
        <v>60.5</v>
      </c>
    </row>
    <row r="39" spans="1:9" ht="15.75">
      <c r="A39" s="39" t="s">
        <v>96</v>
      </c>
      <c r="B39" s="30" t="s">
        <v>95</v>
      </c>
      <c r="C39" s="172" t="s">
        <v>95</v>
      </c>
      <c r="D39" s="173"/>
      <c r="E39" s="173"/>
      <c r="F39" s="173"/>
      <c r="G39" s="38"/>
      <c r="H39" s="36"/>
      <c r="I39" s="36"/>
    </row>
    <row r="40" spans="1:9" ht="15.75">
      <c r="A40" s="39" t="s">
        <v>94</v>
      </c>
      <c r="B40" s="30" t="s">
        <v>93</v>
      </c>
      <c r="C40" s="174" t="s">
        <v>93</v>
      </c>
      <c r="D40" s="173"/>
      <c r="E40" s="173"/>
      <c r="F40" s="173"/>
      <c r="G40" s="38" t="s">
        <v>92</v>
      </c>
      <c r="H40" s="36">
        <v>33724.49</v>
      </c>
      <c r="I40" s="36">
        <v>21190.29</v>
      </c>
    </row>
    <row r="41" spans="1:9" ht="15.75" customHeight="1">
      <c r="A41" s="39" t="s">
        <v>91</v>
      </c>
      <c r="B41" s="30" t="s">
        <v>90</v>
      </c>
      <c r="C41" s="172" t="s">
        <v>89</v>
      </c>
      <c r="D41" s="182"/>
      <c r="E41" s="182"/>
      <c r="F41" s="182"/>
      <c r="G41" s="38"/>
      <c r="H41" s="36"/>
      <c r="I41" s="36">
        <v>2113</v>
      </c>
    </row>
    <row r="42" spans="1:9" ht="15.75" customHeight="1">
      <c r="A42" s="39" t="s">
        <v>88</v>
      </c>
      <c r="B42" s="30" t="s">
        <v>87</v>
      </c>
      <c r="C42" s="172" t="s">
        <v>86</v>
      </c>
      <c r="D42" s="173"/>
      <c r="E42" s="173"/>
      <c r="F42" s="173"/>
      <c r="G42" s="38"/>
      <c r="H42" s="36"/>
      <c r="I42" s="36"/>
    </row>
    <row r="43" spans="1:9" ht="15.75">
      <c r="A43" s="39" t="s">
        <v>85</v>
      </c>
      <c r="B43" s="30" t="s">
        <v>84</v>
      </c>
      <c r="C43" s="172" t="s">
        <v>83</v>
      </c>
      <c r="D43" s="173"/>
      <c r="E43" s="173"/>
      <c r="F43" s="173"/>
      <c r="G43" s="38"/>
      <c r="H43" s="36"/>
      <c r="I43" s="36"/>
    </row>
    <row r="44" spans="1:9" ht="15.75">
      <c r="A44" s="39" t="s">
        <v>82</v>
      </c>
      <c r="B44" s="30" t="s">
        <v>81</v>
      </c>
      <c r="C44" s="172" t="s">
        <v>80</v>
      </c>
      <c r="D44" s="173"/>
      <c r="E44" s="173"/>
      <c r="F44" s="173"/>
      <c r="G44" s="38"/>
      <c r="H44" s="36">
        <v>9419.2199999999993</v>
      </c>
      <c r="I44" s="36">
        <v>6524.32</v>
      </c>
    </row>
    <row r="45" spans="1:9" ht="15.75">
      <c r="A45" s="39" t="s">
        <v>79</v>
      </c>
      <c r="B45" s="30" t="s">
        <v>78</v>
      </c>
      <c r="C45" s="194" t="s">
        <v>77</v>
      </c>
      <c r="D45" s="195"/>
      <c r="E45" s="195"/>
      <c r="F45" s="196"/>
      <c r="G45" s="38"/>
      <c r="H45" s="36"/>
      <c r="I45" s="36"/>
    </row>
    <row r="46" spans="1:9" ht="15.75">
      <c r="A46" s="35" t="s">
        <v>76</v>
      </c>
      <c r="B46" s="34" t="s">
        <v>75</v>
      </c>
      <c r="C46" s="197" t="s">
        <v>75</v>
      </c>
      <c r="D46" s="187"/>
      <c r="E46" s="187"/>
      <c r="F46" s="188"/>
      <c r="G46" s="37"/>
      <c r="H46" s="32">
        <f>H21-H31</f>
        <v>863.76000000006752</v>
      </c>
      <c r="I46" s="32">
        <f>I21-I31</f>
        <v>4993.4999999998836</v>
      </c>
    </row>
    <row r="47" spans="1:9" ht="15.75">
      <c r="A47" s="35" t="s">
        <v>74</v>
      </c>
      <c r="B47" s="35" t="s">
        <v>73</v>
      </c>
      <c r="C47" s="186" t="s">
        <v>73</v>
      </c>
      <c r="D47" s="187"/>
      <c r="E47" s="187"/>
      <c r="F47" s="188"/>
      <c r="G47" s="33"/>
      <c r="H47" s="32">
        <f>IF(TYPE(H48)=1,H48,0)-IF(TYPE(H49)=1,H49,0)-IF(TYPE(H50)=1,H50,0)</f>
        <v>0</v>
      </c>
      <c r="I47" s="32">
        <f>IF(TYPE(I48)=1,I48,0)-IF(TYPE(I49)=1,I49,0)-IF(TYPE(I50)=1,I50,0)</f>
        <v>0</v>
      </c>
    </row>
    <row r="48" spans="1:9" ht="15.75">
      <c r="A48" s="31" t="s">
        <v>72</v>
      </c>
      <c r="B48" s="30" t="s">
        <v>71</v>
      </c>
      <c r="C48" s="194" t="s">
        <v>70</v>
      </c>
      <c r="D48" s="195"/>
      <c r="E48" s="195"/>
      <c r="F48" s="196"/>
      <c r="G48" s="29"/>
      <c r="H48" s="28"/>
      <c r="I48" s="36"/>
    </row>
    <row r="49" spans="1:11" ht="15.75">
      <c r="A49" s="31" t="s">
        <v>52</v>
      </c>
      <c r="B49" s="30" t="s">
        <v>69</v>
      </c>
      <c r="C49" s="194" t="s">
        <v>69</v>
      </c>
      <c r="D49" s="195"/>
      <c r="E49" s="195"/>
      <c r="F49" s="196"/>
      <c r="G49" s="29"/>
      <c r="H49" s="36"/>
      <c r="I49" s="36"/>
    </row>
    <row r="50" spans="1:11" ht="15.75">
      <c r="A50" s="31" t="s">
        <v>68</v>
      </c>
      <c r="B50" s="30" t="s">
        <v>67</v>
      </c>
      <c r="C50" s="194" t="s">
        <v>66</v>
      </c>
      <c r="D50" s="195"/>
      <c r="E50" s="195"/>
      <c r="F50" s="196"/>
      <c r="G50" s="29"/>
      <c r="H50" s="36"/>
      <c r="I50" s="36"/>
    </row>
    <row r="51" spans="1:11" ht="15.75">
      <c r="A51" s="35" t="s">
        <v>65</v>
      </c>
      <c r="B51" s="34" t="s">
        <v>64</v>
      </c>
      <c r="C51" s="197" t="s">
        <v>64</v>
      </c>
      <c r="D51" s="187"/>
      <c r="E51" s="187"/>
      <c r="F51" s="188"/>
      <c r="G51" s="33"/>
      <c r="H51" s="36"/>
      <c r="I51" s="36"/>
    </row>
    <row r="52" spans="1:11" ht="30" customHeight="1">
      <c r="A52" s="35" t="s">
        <v>63</v>
      </c>
      <c r="B52" s="34" t="s">
        <v>62</v>
      </c>
      <c r="C52" s="203" t="s">
        <v>62</v>
      </c>
      <c r="D52" s="204"/>
      <c r="E52" s="204"/>
      <c r="F52" s="205"/>
      <c r="G52" s="33"/>
      <c r="H52" s="36"/>
      <c r="I52" s="36"/>
    </row>
    <row r="53" spans="1:11" ht="15.75">
      <c r="A53" s="35" t="s">
        <v>61</v>
      </c>
      <c r="B53" s="34" t="s">
        <v>60</v>
      </c>
      <c r="C53" s="197" t="s">
        <v>60</v>
      </c>
      <c r="D53" s="187"/>
      <c r="E53" s="187"/>
      <c r="F53" s="188"/>
      <c r="G53" s="33"/>
      <c r="H53" s="36"/>
      <c r="I53" s="36"/>
    </row>
    <row r="54" spans="1:11" ht="30" customHeight="1">
      <c r="A54" s="35" t="s">
        <v>59</v>
      </c>
      <c r="B54" s="35" t="s">
        <v>58</v>
      </c>
      <c r="C54" s="207" t="s">
        <v>58</v>
      </c>
      <c r="D54" s="204"/>
      <c r="E54" s="204"/>
      <c r="F54" s="205"/>
      <c r="G54" s="33"/>
      <c r="H54" s="32">
        <f>SUM(H46,H47,H51,H52,H53)</f>
        <v>863.76000000006752</v>
      </c>
      <c r="I54" s="32">
        <f>SUM(I46,I47,I51,I52,I53)</f>
        <v>4993.4999999998836</v>
      </c>
    </row>
    <row r="55" spans="1:11" ht="15.75">
      <c r="A55" s="35" t="s">
        <v>54</v>
      </c>
      <c r="B55" s="35" t="s">
        <v>57</v>
      </c>
      <c r="C55" s="186" t="s">
        <v>57</v>
      </c>
      <c r="D55" s="187"/>
      <c r="E55" s="187"/>
      <c r="F55" s="188"/>
      <c r="G55" s="33"/>
      <c r="H55" s="36"/>
      <c r="I55" s="36"/>
    </row>
    <row r="56" spans="1:11" ht="15.75">
      <c r="A56" s="35" t="s">
        <v>56</v>
      </c>
      <c r="B56" s="34" t="s">
        <v>55</v>
      </c>
      <c r="C56" s="197" t="s">
        <v>55</v>
      </c>
      <c r="D56" s="187"/>
      <c r="E56" s="187"/>
      <c r="F56" s="188"/>
      <c r="G56" s="33"/>
      <c r="H56" s="32">
        <f>SUM(H54,H55)</f>
        <v>863.76000000006752</v>
      </c>
      <c r="I56" s="32">
        <f>SUM(I54,I55)</f>
        <v>4993.4999999998836</v>
      </c>
    </row>
    <row r="57" spans="1:11" ht="15.75">
      <c r="A57" s="31" t="s">
        <v>54</v>
      </c>
      <c r="B57" s="30" t="s">
        <v>53</v>
      </c>
      <c r="C57" s="194" t="s">
        <v>53</v>
      </c>
      <c r="D57" s="195"/>
      <c r="E57" s="195"/>
      <c r="F57" s="196"/>
      <c r="G57" s="29"/>
      <c r="H57" s="28"/>
      <c r="I57" s="28"/>
    </row>
    <row r="58" spans="1:11" ht="15.75">
      <c r="A58" s="31" t="s">
        <v>52</v>
      </c>
      <c r="B58" s="30" t="s">
        <v>51</v>
      </c>
      <c r="C58" s="194" t="s">
        <v>51</v>
      </c>
      <c r="D58" s="195"/>
      <c r="E58" s="195"/>
      <c r="F58" s="196"/>
      <c r="G58" s="29"/>
      <c r="H58" s="28"/>
      <c r="I58" s="28"/>
    </row>
    <row r="59" spans="1:11">
      <c r="A59" s="27"/>
      <c r="B59" s="27"/>
      <c r="C59" s="27"/>
      <c r="D59" s="27"/>
    </row>
    <row r="60" spans="1:11" ht="15.75" customHeight="1">
      <c r="A60" s="202" t="s">
        <v>50</v>
      </c>
      <c r="B60" s="202"/>
      <c r="C60" s="202"/>
      <c r="D60" s="202"/>
      <c r="E60" s="202"/>
      <c r="F60" s="202"/>
      <c r="G60" s="26"/>
      <c r="H60" s="201" t="s">
        <v>49</v>
      </c>
      <c r="I60" s="201"/>
    </row>
    <row r="61" spans="1:11" s="21" customFormat="1" ht="18.75" customHeight="1">
      <c r="A61" s="199" t="s">
        <v>48</v>
      </c>
      <c r="B61" s="199"/>
      <c r="C61" s="199"/>
      <c r="D61" s="199"/>
      <c r="E61" s="199"/>
      <c r="F61" s="199"/>
      <c r="G61" s="22" t="s">
        <v>47</v>
      </c>
      <c r="H61" s="200" t="s">
        <v>41</v>
      </c>
      <c r="I61" s="200"/>
      <c r="K61" s="20"/>
    </row>
    <row r="62" spans="1:11" s="21" customFormat="1" ht="10.5" customHeight="1">
      <c r="A62" s="25"/>
      <c r="B62" s="25"/>
      <c r="C62" s="25"/>
      <c r="D62" s="25"/>
      <c r="E62" s="25"/>
      <c r="F62" s="25"/>
      <c r="G62" s="25"/>
      <c r="H62" s="24"/>
      <c r="I62" s="24"/>
      <c r="K62" s="20"/>
    </row>
    <row r="63" spans="1:11" s="21" customFormat="1" ht="15" customHeight="1">
      <c r="A63" s="206" t="s">
        <v>46</v>
      </c>
      <c r="B63" s="206"/>
      <c r="C63" s="206"/>
      <c r="D63" s="206"/>
      <c r="E63" s="206"/>
      <c r="F63" s="206"/>
      <c r="G63" s="23" t="s">
        <v>45</v>
      </c>
      <c r="H63" s="198" t="s">
        <v>44</v>
      </c>
      <c r="I63" s="198"/>
      <c r="K63" s="20"/>
    </row>
    <row r="64" spans="1:11" s="21" customFormat="1" ht="12" customHeight="1">
      <c r="A64" s="199" t="s">
        <v>43</v>
      </c>
      <c r="B64" s="199"/>
      <c r="C64" s="199"/>
      <c r="D64" s="199"/>
      <c r="E64" s="199"/>
      <c r="F64" s="199"/>
      <c r="G64" s="22" t="s">
        <v>42</v>
      </c>
      <c r="H64" s="200" t="s">
        <v>41</v>
      </c>
      <c r="I64" s="200"/>
      <c r="K64" s="20"/>
    </row>
    <row r="67" spans="1:10" ht="12.75" customHeight="1">
      <c r="A67" s="5"/>
      <c r="B67" s="5"/>
      <c r="C67" s="5"/>
      <c r="D67" s="5"/>
      <c r="E67" s="5"/>
      <c r="F67" s="5"/>
      <c r="G67" s="5"/>
      <c r="H67" s="4"/>
      <c r="I67" s="5"/>
      <c r="J67" s="5"/>
    </row>
  </sheetData>
  <mergeCells count="62"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A63:F63"/>
    <mergeCell ref="C54:F54"/>
    <mergeCell ref="C55:F55"/>
    <mergeCell ref="C48:F48"/>
    <mergeCell ref="C49:F49"/>
    <mergeCell ref="C50:F50"/>
    <mergeCell ref="C45:F45"/>
    <mergeCell ref="C46:F46"/>
    <mergeCell ref="C27:F27"/>
    <mergeCell ref="C28:F28"/>
    <mergeCell ref="C47:F47"/>
    <mergeCell ref="A20:B20"/>
    <mergeCell ref="A5:I5"/>
    <mergeCell ref="A6:I6"/>
    <mergeCell ref="A7:I7"/>
    <mergeCell ref="A8:I8"/>
    <mergeCell ref="A9:I9"/>
    <mergeCell ref="A10:I10"/>
    <mergeCell ref="A19:I19"/>
    <mergeCell ref="C23:F23"/>
    <mergeCell ref="C24:F24"/>
    <mergeCell ref="C25:F25"/>
    <mergeCell ref="C26:F26"/>
    <mergeCell ref="C37:F37"/>
    <mergeCell ref="A12:I12"/>
    <mergeCell ref="A13:I13"/>
    <mergeCell ref="A11:I11"/>
    <mergeCell ref="C22:F22"/>
    <mergeCell ref="C20:F20"/>
    <mergeCell ref="C21:F21"/>
    <mergeCell ref="A14:I14"/>
    <mergeCell ref="A15:I15"/>
    <mergeCell ref="A17:I17"/>
    <mergeCell ref="A18:I18"/>
    <mergeCell ref="C42:F42"/>
    <mergeCell ref="C43:F43"/>
    <mergeCell ref="C44:F44"/>
    <mergeCell ref="C38:F38"/>
    <mergeCell ref="C39:F39"/>
  </mergeCells>
  <printOptions horizontalCentered="1"/>
  <pageMargins left="1.1811023622047245" right="0.39370078740157483" top="0.78740157480314965" bottom="0.39370078740157483" header="0.51181102362204722" footer="0.51181102362204722"/>
  <pageSetup paperSize="9" scale="40" fitToHeight="0" orientation="portrait" cellComments="asDisplayed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5FAEC-9DE8-4C35-9792-223459F2AFDF}">
  <dimension ref="A1:Y29"/>
  <sheetViews>
    <sheetView showGridLines="0" tabSelected="1" topLeftCell="A12" zoomScaleNormal="80" zoomScaleSheetLayoutView="75" workbookViewId="0">
      <selection activeCell="K16" sqref="K16"/>
    </sheetView>
  </sheetViews>
  <sheetFormatPr defaultRowHeight="15"/>
  <cols>
    <col min="1" max="1" width="6" style="2" customWidth="1"/>
    <col min="2" max="2" width="32.85546875" style="1" customWidth="1"/>
    <col min="3" max="10" width="15.7109375" style="1" customWidth="1"/>
    <col min="11" max="11" width="13.140625" style="1" customWidth="1"/>
    <col min="12" max="13" width="15.7109375" style="1" customWidth="1"/>
    <col min="14" max="14" width="9.140625" style="1"/>
    <col min="15" max="15" width="54.42578125" style="1" customWidth="1"/>
    <col min="16" max="16" width="50.28515625" style="1" customWidth="1"/>
    <col min="17" max="18" width="9.140625" style="1"/>
    <col min="19" max="19" width="50.140625" style="1" customWidth="1"/>
    <col min="20" max="20" width="9.140625" style="1"/>
    <col min="21" max="21" width="50.85546875" style="1" customWidth="1"/>
    <col min="22" max="22" width="9.140625" style="1"/>
    <col min="23" max="23" width="49.7109375" style="1" customWidth="1"/>
    <col min="24" max="24" width="33.85546875" style="1" customWidth="1"/>
    <col min="25" max="16384" width="9.140625" style="1"/>
  </cols>
  <sheetData>
    <row r="1" spans="1:13">
      <c r="I1" s="19"/>
      <c r="J1" s="19"/>
      <c r="K1" s="19"/>
    </row>
    <row r="2" spans="1:13">
      <c r="I2" s="1" t="s">
        <v>40</v>
      </c>
    </row>
    <row r="3" spans="1:13">
      <c r="I3" s="1" t="s">
        <v>39</v>
      </c>
    </row>
    <row r="5" spans="1:13">
      <c r="A5" s="209" t="s">
        <v>38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</row>
    <row r="6" spans="1:13">
      <c r="A6" s="209" t="s">
        <v>37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</row>
    <row r="8" spans="1:13">
      <c r="A8" s="209" t="s">
        <v>36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</row>
    <row r="10" spans="1:13" ht="15" customHeight="1">
      <c r="A10" s="208" t="s">
        <v>35</v>
      </c>
      <c r="B10" s="208" t="s">
        <v>34</v>
      </c>
      <c r="C10" s="208" t="s">
        <v>33</v>
      </c>
      <c r="D10" s="208" t="s">
        <v>32</v>
      </c>
      <c r="E10" s="208"/>
      <c r="F10" s="208"/>
      <c r="G10" s="208"/>
      <c r="H10" s="208"/>
      <c r="I10" s="208"/>
      <c r="J10" s="211"/>
      <c r="K10" s="211"/>
      <c r="L10" s="208"/>
      <c r="M10" s="208" t="s">
        <v>31</v>
      </c>
    </row>
    <row r="11" spans="1:13" ht="123" customHeight="1">
      <c r="A11" s="208"/>
      <c r="B11" s="208"/>
      <c r="C11" s="208"/>
      <c r="D11" s="10" t="s">
        <v>30</v>
      </c>
      <c r="E11" s="10" t="s">
        <v>29</v>
      </c>
      <c r="F11" s="10" t="s">
        <v>28</v>
      </c>
      <c r="G11" s="10" t="s">
        <v>27</v>
      </c>
      <c r="H11" s="10" t="s">
        <v>26</v>
      </c>
      <c r="I11" s="18" t="s">
        <v>25</v>
      </c>
      <c r="J11" s="10" t="s">
        <v>24</v>
      </c>
      <c r="K11" s="10" t="s">
        <v>23</v>
      </c>
      <c r="L11" s="17" t="s">
        <v>22</v>
      </c>
      <c r="M11" s="208"/>
    </row>
    <row r="12" spans="1:13">
      <c r="A12" s="15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7</v>
      </c>
      <c r="H12" s="15">
        <v>8</v>
      </c>
      <c r="I12" s="15">
        <v>9</v>
      </c>
      <c r="J12" s="15">
        <v>10</v>
      </c>
      <c r="K12" s="16" t="s">
        <v>21</v>
      </c>
      <c r="L12" s="15">
        <v>12</v>
      </c>
      <c r="M12" s="15">
        <v>13</v>
      </c>
    </row>
    <row r="13" spans="1:13" ht="71.25">
      <c r="A13" s="10" t="s">
        <v>20</v>
      </c>
      <c r="B13" s="9" t="s">
        <v>19</v>
      </c>
      <c r="C13" s="11">
        <f t="shared" ref="C13:L13" si="0">SUM(C14:C15)</f>
        <v>209522.4</v>
      </c>
      <c r="D13" s="11">
        <f t="shared" si="0"/>
        <v>259605.92</v>
      </c>
      <c r="E13" s="11">
        <f t="shared" si="0"/>
        <v>0</v>
      </c>
      <c r="F13" s="11">
        <f t="shared" si="0"/>
        <v>0</v>
      </c>
      <c r="G13" s="11">
        <f t="shared" si="0"/>
        <v>0</v>
      </c>
      <c r="H13" s="11">
        <f t="shared" si="0"/>
        <v>0</v>
      </c>
      <c r="I13" s="11">
        <f t="shared" si="0"/>
        <v>-261869.40000000002</v>
      </c>
      <c r="J13" s="11">
        <f t="shared" si="0"/>
        <v>0</v>
      </c>
      <c r="K13" s="11">
        <f t="shared" si="0"/>
        <v>0</v>
      </c>
      <c r="L13" s="11">
        <f t="shared" si="0"/>
        <v>0</v>
      </c>
      <c r="M13" s="11">
        <f t="shared" ref="M13:M25" si="1">SUM(C13:L13)</f>
        <v>207258.91999999998</v>
      </c>
    </row>
    <row r="14" spans="1:13" ht="15" customHeight="1">
      <c r="A14" s="14" t="s">
        <v>18</v>
      </c>
      <c r="B14" s="13" t="s">
        <v>5</v>
      </c>
      <c r="C14" s="12">
        <v>209522.4</v>
      </c>
      <c r="D14" s="12"/>
      <c r="E14" s="12">
        <v>-15319.91</v>
      </c>
      <c r="F14" s="12"/>
      <c r="G14" s="12"/>
      <c r="H14" s="12"/>
      <c r="I14" s="12">
        <v>-2263.48</v>
      </c>
      <c r="J14" s="12"/>
      <c r="K14" s="12"/>
      <c r="L14" s="12"/>
      <c r="M14" s="11">
        <f t="shared" si="1"/>
        <v>191939.00999999998</v>
      </c>
    </row>
    <row r="15" spans="1:13" ht="15" customHeight="1">
      <c r="A15" s="14" t="s">
        <v>17</v>
      </c>
      <c r="B15" s="13" t="s">
        <v>3</v>
      </c>
      <c r="C15" s="12"/>
      <c r="D15" s="12">
        <v>259605.92</v>
      </c>
      <c r="E15" s="12">
        <v>15319.91</v>
      </c>
      <c r="F15" s="12"/>
      <c r="G15" s="12"/>
      <c r="H15" s="12"/>
      <c r="I15" s="12">
        <v>-259605.92</v>
      </c>
      <c r="J15" s="12"/>
      <c r="K15" s="12"/>
      <c r="L15" s="12"/>
      <c r="M15" s="11">
        <f t="shared" si="1"/>
        <v>15319.910000000003</v>
      </c>
    </row>
    <row r="16" spans="1:13" ht="74.25" customHeight="1">
      <c r="A16" s="10" t="s">
        <v>16</v>
      </c>
      <c r="B16" s="9" t="s">
        <v>15</v>
      </c>
      <c r="C16" s="11">
        <f t="shared" ref="C16:L16" si="2">SUM(C17:C18)</f>
        <v>1108312.81</v>
      </c>
      <c r="D16" s="11">
        <f t="shared" si="2"/>
        <v>208925.44999999998</v>
      </c>
      <c r="E16" s="11">
        <f t="shared" si="2"/>
        <v>0</v>
      </c>
      <c r="F16" s="11">
        <f t="shared" si="2"/>
        <v>333.6</v>
      </c>
      <c r="G16" s="11">
        <f t="shared" si="2"/>
        <v>0</v>
      </c>
      <c r="H16" s="11">
        <f t="shared" si="2"/>
        <v>0</v>
      </c>
      <c r="I16" s="11">
        <f t="shared" si="2"/>
        <v>-226980.94</v>
      </c>
      <c r="J16" s="11">
        <f t="shared" si="2"/>
        <v>0</v>
      </c>
      <c r="K16" s="11">
        <f t="shared" si="2"/>
        <v>0</v>
      </c>
      <c r="L16" s="11">
        <f t="shared" si="2"/>
        <v>0</v>
      </c>
      <c r="M16" s="11">
        <f t="shared" si="1"/>
        <v>1090590.9200000002</v>
      </c>
    </row>
    <row r="17" spans="1:25" ht="15" customHeight="1">
      <c r="A17" s="14" t="s">
        <v>14</v>
      </c>
      <c r="B17" s="13" t="s">
        <v>5</v>
      </c>
      <c r="C17" s="12">
        <v>1108312.81</v>
      </c>
      <c r="D17" s="12">
        <v>1386.1799999999998</v>
      </c>
      <c r="E17" s="12">
        <v>-11512.92</v>
      </c>
      <c r="F17" s="12">
        <v>333.6</v>
      </c>
      <c r="G17" s="12"/>
      <c r="H17" s="12"/>
      <c r="I17" s="12">
        <v>-19441.669999999998</v>
      </c>
      <c r="J17" s="12"/>
      <c r="K17" s="12"/>
      <c r="L17" s="12"/>
      <c r="M17" s="11">
        <f t="shared" si="1"/>
        <v>1079078.0000000002</v>
      </c>
    </row>
    <row r="18" spans="1:25" ht="15" customHeight="1">
      <c r="A18" s="14" t="s">
        <v>13</v>
      </c>
      <c r="B18" s="13" t="s">
        <v>3</v>
      </c>
      <c r="C18" s="12"/>
      <c r="D18" s="12">
        <v>207539.27</v>
      </c>
      <c r="E18" s="12">
        <v>11512.92</v>
      </c>
      <c r="F18" s="12"/>
      <c r="G18" s="12"/>
      <c r="H18" s="12"/>
      <c r="I18" s="12">
        <v>-207539.27</v>
      </c>
      <c r="J18" s="12"/>
      <c r="K18" s="12"/>
      <c r="L18" s="12"/>
      <c r="M18" s="11">
        <f t="shared" si="1"/>
        <v>11512.920000000013</v>
      </c>
    </row>
    <row r="19" spans="1:25" ht="114.75" customHeight="1">
      <c r="A19" s="10" t="s">
        <v>12</v>
      </c>
      <c r="B19" s="9" t="s">
        <v>11</v>
      </c>
      <c r="C19" s="11">
        <f t="shared" ref="C19:L19" si="3">SUM(C20:C21)</f>
        <v>232813.1</v>
      </c>
      <c r="D19" s="11">
        <f t="shared" si="3"/>
        <v>0</v>
      </c>
      <c r="E19" s="11">
        <f t="shared" si="3"/>
        <v>0</v>
      </c>
      <c r="F19" s="11">
        <f t="shared" si="3"/>
        <v>0</v>
      </c>
      <c r="G19" s="11">
        <f t="shared" si="3"/>
        <v>0</v>
      </c>
      <c r="H19" s="11">
        <f t="shared" si="3"/>
        <v>0</v>
      </c>
      <c r="I19" s="11">
        <f t="shared" si="3"/>
        <v>-5313.63</v>
      </c>
      <c r="J19" s="11">
        <f t="shared" si="3"/>
        <v>0</v>
      </c>
      <c r="K19" s="11">
        <f t="shared" si="3"/>
        <v>0</v>
      </c>
      <c r="L19" s="11">
        <f t="shared" si="3"/>
        <v>0</v>
      </c>
      <c r="M19" s="11">
        <f t="shared" si="1"/>
        <v>227499.47</v>
      </c>
    </row>
    <row r="20" spans="1:25" ht="15" customHeight="1">
      <c r="A20" s="14" t="s">
        <v>10</v>
      </c>
      <c r="B20" s="13" t="s">
        <v>5</v>
      </c>
      <c r="C20" s="12">
        <v>232813.1</v>
      </c>
      <c r="D20" s="12"/>
      <c r="E20" s="12">
        <v>-1478.28</v>
      </c>
      <c r="F20" s="12"/>
      <c r="G20" s="12"/>
      <c r="H20" s="12"/>
      <c r="I20" s="12">
        <v>-5313.63</v>
      </c>
      <c r="J20" s="12"/>
      <c r="K20" s="12"/>
      <c r="L20" s="12"/>
      <c r="M20" s="11">
        <f t="shared" si="1"/>
        <v>226021.19</v>
      </c>
    </row>
    <row r="21" spans="1:25" ht="15" customHeight="1">
      <c r="A21" s="14" t="s">
        <v>9</v>
      </c>
      <c r="B21" s="13" t="s">
        <v>3</v>
      </c>
      <c r="C21" s="12"/>
      <c r="D21" s="12"/>
      <c r="E21" s="12">
        <v>1478.28</v>
      </c>
      <c r="F21" s="12"/>
      <c r="G21" s="12"/>
      <c r="H21" s="12"/>
      <c r="I21" s="12"/>
      <c r="J21" s="12"/>
      <c r="K21" s="12"/>
      <c r="L21" s="12"/>
      <c r="M21" s="11">
        <f t="shared" si="1"/>
        <v>1478.28</v>
      </c>
    </row>
    <row r="22" spans="1:25" ht="15" customHeight="1">
      <c r="A22" s="10" t="s">
        <v>8</v>
      </c>
      <c r="B22" s="9" t="s">
        <v>7</v>
      </c>
      <c r="C22" s="11">
        <f t="shared" ref="C22:L22" si="4">SUM(C23:C24)</f>
        <v>29672.880000000001</v>
      </c>
      <c r="D22" s="11">
        <f t="shared" si="4"/>
        <v>0</v>
      </c>
      <c r="E22" s="11">
        <f t="shared" si="4"/>
        <v>0</v>
      </c>
      <c r="F22" s="11">
        <f t="shared" si="4"/>
        <v>1082.8499999999999</v>
      </c>
      <c r="G22" s="11">
        <f t="shared" si="4"/>
        <v>0</v>
      </c>
      <c r="H22" s="11">
        <f t="shared" si="4"/>
        <v>0</v>
      </c>
      <c r="I22" s="11">
        <f t="shared" si="4"/>
        <v>-1189.7199999999998</v>
      </c>
      <c r="J22" s="11">
        <f t="shared" si="4"/>
        <v>0</v>
      </c>
      <c r="K22" s="11">
        <f t="shared" si="4"/>
        <v>0</v>
      </c>
      <c r="L22" s="11">
        <f t="shared" si="4"/>
        <v>0</v>
      </c>
      <c r="M22" s="11">
        <f t="shared" si="1"/>
        <v>29566.01</v>
      </c>
    </row>
    <row r="23" spans="1:25" ht="15" customHeight="1">
      <c r="A23" s="14" t="s">
        <v>6</v>
      </c>
      <c r="B23" s="13" t="s">
        <v>5</v>
      </c>
      <c r="C23" s="12">
        <v>25725.72</v>
      </c>
      <c r="D23" s="12"/>
      <c r="E23" s="12"/>
      <c r="F23" s="12">
        <v>1082.8499999999999</v>
      </c>
      <c r="G23" s="12"/>
      <c r="H23" s="12"/>
      <c r="I23" s="12">
        <v>-1189.7199999999998</v>
      </c>
      <c r="J23" s="12"/>
      <c r="K23" s="12"/>
      <c r="L23" s="12"/>
      <c r="M23" s="11">
        <f t="shared" si="1"/>
        <v>25618.85</v>
      </c>
    </row>
    <row r="24" spans="1:25" ht="15" customHeight="1">
      <c r="A24" s="14" t="s">
        <v>4</v>
      </c>
      <c r="B24" s="13" t="s">
        <v>3</v>
      </c>
      <c r="C24" s="12">
        <v>3947.16</v>
      </c>
      <c r="D24" s="12"/>
      <c r="E24" s="12"/>
      <c r="F24" s="12"/>
      <c r="G24" s="12"/>
      <c r="H24" s="12"/>
      <c r="I24" s="12"/>
      <c r="J24" s="12"/>
      <c r="K24" s="12"/>
      <c r="L24" s="12"/>
      <c r="M24" s="11">
        <f t="shared" si="1"/>
        <v>3947.16</v>
      </c>
    </row>
    <row r="25" spans="1:25" ht="15" customHeight="1">
      <c r="A25" s="10" t="s">
        <v>2</v>
      </c>
      <c r="B25" s="9" t="s">
        <v>1</v>
      </c>
      <c r="C25" s="8">
        <f t="shared" ref="C25:L25" si="5">SUM(C13,C16,C19,C22)</f>
        <v>1580321.19</v>
      </c>
      <c r="D25" s="8">
        <f t="shared" si="5"/>
        <v>468531.37</v>
      </c>
      <c r="E25" s="8">
        <f t="shared" si="5"/>
        <v>0</v>
      </c>
      <c r="F25" s="8">
        <f t="shared" si="5"/>
        <v>1416.4499999999998</v>
      </c>
      <c r="G25" s="8">
        <f t="shared" si="5"/>
        <v>0</v>
      </c>
      <c r="H25" s="8">
        <f t="shared" si="5"/>
        <v>0</v>
      </c>
      <c r="I25" s="8">
        <f t="shared" si="5"/>
        <v>-495353.69</v>
      </c>
      <c r="J25" s="8">
        <f t="shared" si="5"/>
        <v>0</v>
      </c>
      <c r="K25" s="8">
        <f t="shared" si="5"/>
        <v>0</v>
      </c>
      <c r="L25" s="8">
        <f t="shared" si="5"/>
        <v>0</v>
      </c>
      <c r="M25" s="8">
        <f t="shared" si="1"/>
        <v>1554915.32</v>
      </c>
    </row>
    <row r="26" spans="1:25">
      <c r="A26" s="7" t="s">
        <v>0</v>
      </c>
    </row>
    <row r="27" spans="1:25" s="3" customFormat="1" ht="15" customHeight="1">
      <c r="A27" s="6"/>
      <c r="B27" s="6"/>
      <c r="C27" s="6"/>
      <c r="D27" s="6"/>
      <c r="E27" s="6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5" s="3" customFormat="1" ht="15" customHeight="1">
      <c r="A28" s="6"/>
      <c r="B28" s="6"/>
      <c r="C28" s="6"/>
      <c r="D28" s="6"/>
      <c r="E28" s="6"/>
      <c r="O28" s="1"/>
      <c r="P28" s="1"/>
      <c r="Q28" s="1"/>
      <c r="R28" s="1"/>
      <c r="S28" s="1"/>
      <c r="T28" s="1"/>
      <c r="U28" s="1"/>
      <c r="V28" s="1"/>
      <c r="W28" s="1"/>
      <c r="X28" s="1"/>
      <c r="Y28" s="4"/>
    </row>
    <row r="29" spans="1:25" s="3" customFormat="1" ht="12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O29" s="1"/>
      <c r="P29" s="1"/>
      <c r="Q29" s="1"/>
      <c r="R29" s="1"/>
      <c r="S29" s="1"/>
      <c r="T29" s="1"/>
      <c r="U29" s="1"/>
      <c r="V29" s="1"/>
      <c r="W29" s="1"/>
      <c r="X29" s="1"/>
      <c r="Y29" s="4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Finansinės būklės ataskaitos</vt:lpstr>
      <vt:lpstr>Veiklos rezultatų atasakia </vt:lpstr>
      <vt:lpstr>Finansavimo sumos pagal šaltinį</vt:lpstr>
      <vt:lpstr>'Finansavimo sumos pagal šaltinį'!Print_Titles</vt:lpstr>
      <vt:lpstr>'Finansinės būklės ataskaitos'!Print_Titles</vt:lpstr>
      <vt:lpstr>'Veiklos rezultatų atasakia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cp:lastPrinted>2021-04-27T09:33:38Z</cp:lastPrinted>
  <dcterms:created xsi:type="dcterms:W3CDTF">2021-04-27T09:30:27Z</dcterms:created>
  <dcterms:modified xsi:type="dcterms:W3CDTF">2021-05-18T07:54:17Z</dcterms:modified>
</cp:coreProperties>
</file>