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Veiklos rezultatū ataskaita" sheetId="6" r:id="rId1"/>
    <sheet name="Finansinės būklės ataskaita" sheetId="5" r:id="rId2"/>
    <sheet name="Finansavimo sumos pagal šaltinį" sheetId="4" r:id="rId3"/>
  </sheets>
  <definedNames>
    <definedName name="_xlnm.Print_Titles" localSheetId="2">'Finansavimo sumos pagal šaltinį'!$10:$12</definedName>
    <definedName name="_xlnm.Print_Titles" localSheetId="1">'Finansinės būklės ataskaita'!$19:$19</definedName>
    <definedName name="_xlnm.Print_Titles" localSheetId="0">'Veiklos rezultatū ataskaita'!$20:$20</definedName>
  </definedNames>
  <calcPr calcId="145621"/>
</workbook>
</file>

<file path=xl/calcChain.xml><?xml version="1.0" encoding="utf-8"?>
<calcChain xmlns="http://schemas.openxmlformats.org/spreadsheetml/2006/main">
  <c r="H22" i="6" l="1"/>
  <c r="I22" i="6"/>
  <c r="H28" i="6"/>
  <c r="H21" i="6" s="1"/>
  <c r="H46" i="6" s="1"/>
  <c r="I28" i="6"/>
  <c r="I21" i="6" s="1"/>
  <c r="I46" i="6" s="1"/>
  <c r="H31" i="6"/>
  <c r="I31" i="6"/>
  <c r="H47" i="6"/>
  <c r="I47" i="6"/>
  <c r="I54" i="6" l="1"/>
  <c r="I56" i="6" s="1"/>
  <c r="H54" i="6"/>
  <c r="H56" i="6" s="1"/>
  <c r="F21" i="5"/>
  <c r="G21" i="5"/>
  <c r="F27" i="5"/>
  <c r="G27" i="5"/>
  <c r="F42" i="5"/>
  <c r="G42" i="5"/>
  <c r="F49" i="5"/>
  <c r="G49" i="5"/>
  <c r="F59" i="5"/>
  <c r="G59" i="5"/>
  <c r="F65" i="5"/>
  <c r="G65" i="5"/>
  <c r="F75" i="5"/>
  <c r="F69" i="5" s="1"/>
  <c r="F64" i="5" s="1"/>
  <c r="G75" i="5"/>
  <c r="G69" i="5" s="1"/>
  <c r="G64" i="5" s="1"/>
  <c r="F86" i="5"/>
  <c r="F84" i="5" s="1"/>
  <c r="G86" i="5"/>
  <c r="F90" i="5"/>
  <c r="G90" i="5"/>
  <c r="F94" i="5" l="1"/>
  <c r="G41" i="5"/>
  <c r="G20" i="5"/>
  <c r="G58" i="5" s="1"/>
  <c r="G84" i="5"/>
  <c r="G94" i="5" s="1"/>
  <c r="F41" i="5"/>
  <c r="F58" i="5" s="1"/>
  <c r="F20" i="5"/>
  <c r="C13" i="4"/>
  <c r="D13" i="4"/>
  <c r="E13" i="4"/>
  <c r="F13" i="4"/>
  <c r="G13" i="4"/>
  <c r="H13" i="4"/>
  <c r="I13" i="4"/>
  <c r="J13" i="4"/>
  <c r="K13" i="4"/>
  <c r="L13" i="4"/>
  <c r="M13" i="4"/>
  <c r="M14" i="4"/>
  <c r="M15" i="4"/>
  <c r="C16" i="4"/>
  <c r="D16" i="4"/>
  <c r="M16" i="4" s="1"/>
  <c r="E16" i="4"/>
  <c r="F16" i="4"/>
  <c r="G16" i="4"/>
  <c r="H16" i="4"/>
  <c r="I16" i="4"/>
  <c r="J16" i="4"/>
  <c r="J25" i="4" s="1"/>
  <c r="K16" i="4"/>
  <c r="L16" i="4"/>
  <c r="M17" i="4"/>
  <c r="M18" i="4"/>
  <c r="C19" i="4"/>
  <c r="D19" i="4"/>
  <c r="E19" i="4"/>
  <c r="E25" i="4" s="1"/>
  <c r="F19" i="4"/>
  <c r="G19" i="4"/>
  <c r="H19" i="4"/>
  <c r="I19" i="4"/>
  <c r="J19" i="4"/>
  <c r="K19" i="4"/>
  <c r="L19" i="4"/>
  <c r="M20" i="4"/>
  <c r="M21" i="4"/>
  <c r="C22" i="4"/>
  <c r="D22" i="4"/>
  <c r="E22" i="4"/>
  <c r="F22" i="4"/>
  <c r="G22" i="4"/>
  <c r="H22" i="4"/>
  <c r="I22" i="4"/>
  <c r="J22" i="4"/>
  <c r="K22" i="4"/>
  <c r="L22" i="4"/>
  <c r="M23" i="4"/>
  <c r="M24" i="4"/>
  <c r="D25" i="4"/>
  <c r="F25" i="4"/>
  <c r="H25" i="4"/>
  <c r="I25" i="4"/>
  <c r="L25" i="4"/>
  <c r="M22" i="4" l="1"/>
  <c r="K25" i="4"/>
  <c r="G25" i="4"/>
  <c r="M19" i="4"/>
  <c r="C25" i="4"/>
  <c r="M25" i="4" l="1"/>
</calcChain>
</file>

<file path=xl/comments1.xml><?xml version="1.0" encoding="utf-8"?>
<comments xmlns="http://schemas.openxmlformats.org/spreadsheetml/2006/main">
  <authors>
    <author>Autorius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2.xml><?xml version="1.0" encoding="utf-8"?>
<comments xmlns="http://schemas.openxmlformats.org/spreadsheetml/2006/main">
  <authors>
    <author>Autorius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3.xml><?xml version="1.0" encoding="utf-8"?>
<comments xmlns="http://schemas.openxmlformats.org/spreadsheetml/2006/main">
  <authors>
    <author>Autorius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<sst xmlns="http://schemas.openxmlformats.org/spreadsheetml/2006/main" count="373" uniqueCount="276">
  <si>
    <t>* Šioje skiltyje rodomas finansavimo sumų pergrupavimas, praėjusio ataskaitinio laikotarpio klaidų taisymas ir valiutos kurso įtaka pinigų likučiams, susijusiems su finansavimo sumomis</t>
  </si>
  <si>
    <t>Iš viso finansavimo sumų</t>
  </si>
  <si>
    <t>5.</t>
  </si>
  <si>
    <t>kitoms išlaidoms kompensuoti</t>
  </si>
  <si>
    <t>4.2.</t>
  </si>
  <si>
    <t>nepiniginiam turtui įsigyti</t>
  </si>
  <si>
    <t>4.1.</t>
  </si>
  <si>
    <t>Iš kitų šaltinių:</t>
  </si>
  <si>
    <t>4.</t>
  </si>
  <si>
    <r>
      <t>3.</t>
    </r>
    <r>
      <rPr>
        <sz val="11"/>
        <rFont val="Times New Roman"/>
        <family val="1"/>
        <charset val="186"/>
      </rPr>
      <t>2.</t>
    </r>
  </si>
  <si>
    <t>3.1.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</si>
  <si>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</si>
  <si>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</t>
  </si>
  <si>
    <r>
      <t>2.</t>
    </r>
    <r>
      <rPr>
        <sz val="11"/>
        <rFont val="Times New Roman"/>
        <family val="1"/>
        <charset val="186"/>
      </rPr>
      <t>2.</t>
    </r>
  </si>
  <si>
    <r>
      <t>2.1</t>
    </r>
    <r>
      <rPr>
        <sz val="11"/>
        <rFont val="Times New Roman"/>
        <family val="1"/>
        <charset val="186"/>
      </rPr>
      <t>.</t>
    </r>
  </si>
  <si>
    <t>Iš savivaldybės biudžeto (išskyrus  savivaldybės biudžeto asignavimų  dalį, gautą  iš Europos Sąjungos, užsienio valstybių ir tarptautinių organizacijų):</t>
  </si>
  <si>
    <t>2.</t>
  </si>
  <si>
    <t>1.2.</t>
  </si>
  <si>
    <t>1.1.</t>
  </si>
  <si>
    <t>Iš valstybės biudžeto (išskyrus valstybės biudžeto asignavimų dalį, gautą  iš Europos Sąjungos, užsienio valstybių ir tarptautinių organizacijų):</t>
  </si>
  <si>
    <t>1.</t>
  </si>
  <si>
    <t>11</t>
  </si>
  <si>
    <t xml:space="preserve"> Finansavimo sumų (gautinų) pasikeitimas</t>
  </si>
  <si>
    <t>Finansavimo sumos (grąžintos)</t>
  </si>
  <si>
    <t>Finansavimo sumų sumažėjimas dėl jų perdavimo ne viešojo sektoriaus subjektams</t>
  </si>
  <si>
    <t>Finansavimo sumų sumažėjimas dėl jų panaudojimo savo veiklai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</si>
  <si>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</si>
  <si>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Perduota kitiems viešojo sektoriaus subjektams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</si>
  <si>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</si>
  <si>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</si>
  <si>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</si>
  <si>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t>Per ataskaitinį laikotarpį</t>
  </si>
  <si>
    <t>Finansavimo sumų likutis ataskaitinio laikotarpio pradžioje</t>
  </si>
  <si>
    <t>Finansavimo sumų likutis ataskaitinio laikotarpio pabaigoje</t>
  </si>
  <si>
    <t>Finansavimo sumos</t>
  </si>
  <si>
    <t>Eil. Nr.</t>
  </si>
  <si>
    <t>FINANSAVIMO SUMOS PAGAL ŠALTINĮ, TIKSLINĘ PASKIRTĮ IR JŲ POKYČIAI PER ATASKAITINĮ LAIKOTARPĮ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</si>
  <si>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</si>
  <si>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(Informacijos apie finansavimo sumas pagal šaltinį, tikslinę paskirtį ir jų pokyčius per ataskaitinį laikotarpį pateikimo žemesniojo lygio</t>
  </si>
  <si>
    <t xml:space="preserve">                                      4 priedas</t>
  </si>
  <si>
    <t xml:space="preserve">                                     20-ojo VSAFAS „Finansavimo sumos“</t>
  </si>
  <si>
    <t>(vardas ir pavardė)</t>
  </si>
  <si>
    <t>(parašas)</t>
  </si>
  <si>
    <t xml:space="preserve">        (vyriausiasis buhalteris (buhalteris)                    </t>
  </si>
  <si>
    <t>________________</t>
  </si>
  <si>
    <t xml:space="preserve">________________________________________________________                                     </t>
  </si>
  <si>
    <t>(viešojo sektoriaus subjekto vadovas arba jo įgaliotas administracijos vadovas)</t>
  </si>
  <si>
    <t xml:space="preserve">____________________________________________________________                                 </t>
  </si>
  <si>
    <t>IŠ VISO FINANSAVIMO SUMŲ, ĮSIPAREIGOJIMŲ, GRYNOJO TURTO IR MAŽUMOS DALIES:</t>
  </si>
  <si>
    <t>MAŽUMOS DALIS</t>
  </si>
  <si>
    <t>G.</t>
  </si>
  <si>
    <t>Ankstesnių metų perviršis ar deficitas</t>
  </si>
  <si>
    <t>IV.2</t>
  </si>
  <si>
    <t>Einamųjų metų perviršis ar deficitas</t>
  </si>
  <si>
    <t>IV.1</t>
  </si>
  <si>
    <t>Sukauptas perviršis ar deficitas</t>
  </si>
  <si>
    <t>IV.</t>
  </si>
  <si>
    <t>Nuosavybės metodo įtaka</t>
  </si>
  <si>
    <t>III.</t>
  </si>
  <si>
    <t>Kiti rezervai</t>
  </si>
  <si>
    <t>II.2</t>
  </si>
  <si>
    <t>Tikrosios vertės rezervas</t>
  </si>
  <si>
    <t>II.1</t>
  </si>
  <si>
    <t>Rezervai</t>
  </si>
  <si>
    <t>II.</t>
  </si>
  <si>
    <t>Dalininkų kapitalas</t>
  </si>
  <si>
    <t>I.</t>
  </si>
  <si>
    <t>GRYNASIS TURTAS</t>
  </si>
  <si>
    <t>F.</t>
  </si>
  <si>
    <t>Kiti trumpalaikiai įsipareigojimai</t>
  </si>
  <si>
    <t>II.12</t>
  </si>
  <si>
    <t>Sukauptos mokėtinos sumos</t>
  </si>
  <si>
    <t>II.11</t>
  </si>
  <si>
    <t>Su darbo santykiais susiję įsipareigojimai</t>
  </si>
  <si>
    <t>II.10</t>
  </si>
  <si>
    <t>Tiekėjams mokėtinos sumos</t>
  </si>
  <si>
    <t>II.9</t>
  </si>
  <si>
    <t>Grąžintini mokesčiai, įmokos ir jų permokos</t>
  </si>
  <si>
    <t>II.8</t>
  </si>
  <si>
    <t>Mokėtinos socialinės išmokos</t>
  </si>
  <si>
    <t>II.7</t>
  </si>
  <si>
    <t>Kitos mokėtinos sumos biudžetui</t>
  </si>
  <si>
    <t>II.6.2</t>
  </si>
  <si>
    <t>Grąžintinos finansavimo sumos</t>
  </si>
  <si>
    <t>II.6.1</t>
  </si>
  <si>
    <t>Mokėtinos sumos į biudžetus ir fondus</t>
  </si>
  <si>
    <t>II.6</t>
  </si>
  <si>
    <t>Mokėtinos sumos į Europos Sąjungos biudžetą</t>
  </si>
  <si>
    <t>II.5</t>
  </si>
  <si>
    <t>Mokėtinos subsidijos, dotacijos ir finansavimo sumos</t>
  </si>
  <si>
    <t>II.4</t>
  </si>
  <si>
    <t>Trumpalaikiai finansiniai įsipareigojimai</t>
  </si>
  <si>
    <t>II.3</t>
  </si>
  <si>
    <t>Ilgalaikių įsipareigojimų einamųjų metų dalis</t>
  </si>
  <si>
    <t>Ilgalaikių atidėjinių einamųjų metų dalis ir trumpalaikiai atidėjiniai</t>
  </si>
  <si>
    <t>P17</t>
  </si>
  <si>
    <t>Trumpalaikiai įsipareigojimai</t>
  </si>
  <si>
    <t>Kiti ilgalaikiai įsipareigojimai</t>
  </si>
  <si>
    <t xml:space="preserve">I.3 </t>
  </si>
  <si>
    <t>Ilgalaikiai atidėjiniai</t>
  </si>
  <si>
    <t>I.2</t>
  </si>
  <si>
    <t>Ilgalaikiai finansiniai įsipareigojimai</t>
  </si>
  <si>
    <t>I.1</t>
  </si>
  <si>
    <t>Ilgalaikiai įsipareigojimai</t>
  </si>
  <si>
    <t>ĮSIPAREIGOJIMAI</t>
  </si>
  <si>
    <t>E.</t>
  </si>
  <si>
    <t>Iš kitų šaltinių</t>
  </si>
  <si>
    <t xml:space="preserve">IV. </t>
  </si>
  <si>
    <t>Iš Europos Sąjungos, užsienio valstybių ir tarptautinių organizacijų</t>
  </si>
  <si>
    <t>Iš savivaldybės biudžeto</t>
  </si>
  <si>
    <t xml:space="preserve">Iš valstybės biudžeto </t>
  </si>
  <si>
    <t>FINANSAVIMO SUMOS</t>
  </si>
  <si>
    <t>D.</t>
  </si>
  <si>
    <t>IŠ VISO TURTO:</t>
  </si>
  <si>
    <t>P11</t>
  </si>
  <si>
    <t>Pinigai ir pinigų ekvivalentai</t>
  </si>
  <si>
    <t>V.</t>
  </si>
  <si>
    <t>Trumpalaikės investicijos</t>
  </si>
  <si>
    <t>Kitos gautinos sumos</t>
  </si>
  <si>
    <t>III.6</t>
  </si>
  <si>
    <t>Sukauptos gautinos sumos</t>
  </si>
  <si>
    <t>III.5</t>
  </si>
  <si>
    <t>Gautinos sumos už turto naudojimą, parduotas prekes, turtą, paslaugas</t>
  </si>
  <si>
    <t>III.4</t>
  </si>
  <si>
    <t>Gautinos finansavimo sumos</t>
  </si>
  <si>
    <t>III.3</t>
  </si>
  <si>
    <t>Gautini mokesčiai ir socialinės įmokos</t>
  </si>
  <si>
    <t>III.2</t>
  </si>
  <si>
    <t>Gautinos trumpalaikės finansinės sumos</t>
  </si>
  <si>
    <t>III.1</t>
  </si>
  <si>
    <t>P10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</si>
  <si>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</si>
  <si>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Išankstiniai apmokėjimai</t>
  </si>
  <si>
    <t>Ilgalaikis materialusis ir biologinis turtas, skirtas parduoti</t>
  </si>
  <si>
    <t>I.5</t>
  </si>
  <si>
    <t>Pagaminta produkcija, atsargos, skirtos parduoti (perduoti)</t>
  </si>
  <si>
    <t>I.4</t>
  </si>
  <si>
    <t>Nebaigta gaminti produkcija ir nebaigtos vykdyti sutartys</t>
  </si>
  <si>
    <t>I.3</t>
  </si>
  <si>
    <t>Medžiagos, žaliavos ir ūkinis inventorius</t>
  </si>
  <si>
    <t>Strateginės ir neliečiamosios atsargos</t>
  </si>
  <si>
    <t>P08</t>
  </si>
  <si>
    <t>Atsargos</t>
  </si>
  <si>
    <t>TRUMPALAIKIS TURTAS</t>
  </si>
  <si>
    <t>C.</t>
  </si>
  <si>
    <t>BIOLOGINIS TURTAS</t>
  </si>
  <si>
    <t>B.</t>
  </si>
  <si>
    <t>Mineraliniai ištekliai ir kitas ilgalaikis turtas</t>
  </si>
  <si>
    <t>Ilgalaikis finansinis turtas</t>
  </si>
  <si>
    <t>Nebaigta statyba ir išankstiniai mokėjimai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</si>
  <si>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</si>
  <si>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Baldai ir biuro įranga</t>
  </si>
  <si>
    <t>Kilnojamosios kultūros vertybės</t>
  </si>
  <si>
    <t>Transporto priemonės</t>
  </si>
  <si>
    <t>Mašinos ir įrenginiai</t>
  </si>
  <si>
    <t>Nekilnojamosios kultūros vertybės</t>
  </si>
  <si>
    <t>Infrastruktūros ir kiti statiniai</t>
  </si>
  <si>
    <t>Pastatai</t>
  </si>
  <si>
    <t>Žemė</t>
  </si>
  <si>
    <t>P03</t>
  </si>
  <si>
    <t>Ilgalaikis materialusis turtas</t>
  </si>
  <si>
    <t>Prestižas</t>
  </si>
  <si>
    <t>Nebaigti projektai ir išankstiniai mokėjimai</t>
  </si>
  <si>
    <t>Kitas nematerialusis turtas</t>
  </si>
  <si>
    <t>Programinė įranga ir jos licencijos</t>
  </si>
  <si>
    <t>Plėtros darbai</t>
  </si>
  <si>
    <t>Nematerialusis turtas</t>
  </si>
  <si>
    <t>ILGALAIKIS TURTAS</t>
  </si>
  <si>
    <t>A.</t>
  </si>
  <si>
    <t>Paskutinė ataskaitinio laikotarpio diena</t>
  </si>
  <si>
    <t>Paskutinė praėjusio ataskaitinio laikotarpio diena</t>
  </si>
  <si>
    <t xml:space="preserve">Pastabos Nr. </t>
  </si>
  <si>
    <t>Straipsniai</t>
  </si>
  <si>
    <t xml:space="preserve">Pateikimo valiuta ir tikslumas: eurais </t>
  </si>
  <si>
    <t>(data)</t>
  </si>
  <si>
    <t xml:space="preserve">2020.05.14 Nr.     </t>
  </si>
  <si>
    <t>PAGAL  2020.03.31 D. DUOMENIS</t>
  </si>
  <si>
    <t>FINANSINĖS BŪKLĖS ATASKAITA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</si>
  <si>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</si>
  <si>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_________________________________________________________________________________________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</si>
  <si>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</si>
  <si>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Klaipėdos raj.Veiviržėnų  Jurgio Šaulio gimnazija</t>
  </si>
  <si>
    <t>(Žemesniojo lygio viešojo sektoriaus subjektų, išskyrus mokesčių fondus ir išteklių fondus, finansinės būklės ataskaitos forma)</t>
  </si>
  <si>
    <t>2 priedas</t>
  </si>
  <si>
    <t>2-ojo VSAFAS „Finansinės būklės ataskaita“</t>
  </si>
  <si>
    <t xml:space="preserve">  (parašas)</t>
  </si>
  <si>
    <t xml:space="preserve">vyriausiasis buhalteris (buhalteris)                                                                                      </t>
  </si>
  <si>
    <t xml:space="preserve">        _____________________</t>
  </si>
  <si>
    <t>____________</t>
  </si>
  <si>
    <t>______________________________________________________</t>
  </si>
  <si>
    <t xml:space="preserve">(viešojo sektoriaus subjekto vadovas arba jo įgaliotas administracijos vadovas)                           </t>
  </si>
  <si>
    <t xml:space="preserve">        ____________________</t>
  </si>
  <si>
    <t xml:space="preserve">_______________________________________________________                     </t>
  </si>
  <si>
    <t>TENKANTIS MAŽUMOS DALIAI</t>
  </si>
  <si>
    <t>TENKANTIS KONTROLIUOJANČIAJAM SUBJEKTUI</t>
  </si>
  <si>
    <t>GRYNASIS PERVIRŠIS AR DEFICITAS</t>
  </si>
  <si>
    <t>J.</t>
  </si>
  <si>
    <t>NUOSAVYBĖS METODO ĮTAKA</t>
  </si>
  <si>
    <t>GRYNASIS PERVIRŠIS AR DEFICITAS PRIEŠ NUOSAVYBĖS METODO ĮTAKĄ</t>
  </si>
  <si>
    <t>H.</t>
  </si>
  <si>
    <t>PELNO MOKESTIS</t>
  </si>
  <si>
    <t>APSKAITOS POLITIKOS KEITIMO IR ESMINIŲ APSKAITOS KLAIDŲ TAISYMO ĮTAKA</t>
  </si>
  <si>
    <t>FINANSINĖS IR INVESTICINĖS VEIKLOS REZULTATAS</t>
  </si>
  <si>
    <t>KITOS VEIKLOS SĄNAUDOS</t>
  </si>
  <si>
    <t>Kitos veiklos sąnaudos</t>
  </si>
  <si>
    <t xml:space="preserve">III. </t>
  </si>
  <si>
    <t>PERVESTINOS Į BIUDŽETĄ KITOS VEIKLOS PAJAMOS</t>
  </si>
  <si>
    <t>KITOS VEIKLOS PAJAMOS</t>
  </si>
  <si>
    <t>Kitos veiklos pajamos</t>
  </si>
  <si>
    <t xml:space="preserve">I. </t>
  </si>
  <si>
    <t>KITOS VEIKLOS REZULTATAS</t>
  </si>
  <si>
    <t>PAGRINDINĖS VEIKLOS PERVIRŠIS AR DEFICITAS</t>
  </si>
  <si>
    <t>KITOS</t>
  </si>
  <si>
    <t xml:space="preserve">Kitos </t>
  </si>
  <si>
    <t>XIV.</t>
  </si>
  <si>
    <t>KITŲ PASLAUGŲ</t>
  </si>
  <si>
    <t>kitų paslaugų</t>
  </si>
  <si>
    <t>XIII.</t>
  </si>
  <si>
    <t>FINANSAVIMO</t>
  </si>
  <si>
    <t>finansavimo</t>
  </si>
  <si>
    <t>XII.</t>
  </si>
  <si>
    <t>NUOMOS</t>
  </si>
  <si>
    <t>nuomos</t>
  </si>
  <si>
    <t>XI.</t>
  </si>
  <si>
    <t>SOCIALINIŲ IŠMOKŲ</t>
  </si>
  <si>
    <t>socialinių išmokų</t>
  </si>
  <si>
    <t>X.</t>
  </si>
  <si>
    <t>SUNAUDOTŲ IR PARDUOTŲ ATSARGŲ SAVIKAINA</t>
  </si>
  <si>
    <t>IX.</t>
  </si>
  <si>
    <t>NUVERTĖJIMO IR NURAŠYTŲ SUMŲ</t>
  </si>
  <si>
    <t>VIII.</t>
  </si>
  <si>
    <t>PAPRASTOJO REMONTO IR EKSPLOATAVIMO</t>
  </si>
  <si>
    <t>PAPRASTOJO Remonto IR EKSPLOATAVIMO</t>
  </si>
  <si>
    <t>VII.</t>
  </si>
  <si>
    <t>KVALIFIKACIJOS KĖLIMO</t>
  </si>
  <si>
    <t xml:space="preserve">Kvalifikacijos kėlimo </t>
  </si>
  <si>
    <t>VI.</t>
  </si>
  <si>
    <t>TRANSPORTO</t>
  </si>
  <si>
    <t xml:space="preserve">Transporto </t>
  </si>
  <si>
    <t>KOMANDIRUOČIŲ</t>
  </si>
  <si>
    <t xml:space="preserve">Komandiruočių </t>
  </si>
  <si>
    <t>KOMUNALINIŲ PASLAUGŲ IR RYŠIŲ</t>
  </si>
  <si>
    <t>KOMUNALINIŲ PASLAUGŲ IR ryšių</t>
  </si>
  <si>
    <t>NUSIDĖVĖJIMO IR AMORTIZACIJOS</t>
  </si>
  <si>
    <t>Nusidėvėjimo ir amortizacijos</t>
  </si>
  <si>
    <t>P22</t>
  </si>
  <si>
    <t>DARBO UŽMOKESČIO IR SOCIALINIO DRAUDIMO</t>
  </si>
  <si>
    <t xml:space="preserve">Darbo užmokesčio ir socialinio draudimo </t>
  </si>
  <si>
    <t>PAGRINDINĖS VEIKLOS SĄNAUDOS</t>
  </si>
  <si>
    <t>Pervestinų pagrindinės veiklos kitų pajamų suma</t>
  </si>
  <si>
    <t>III.2.</t>
  </si>
  <si>
    <t>Pagrindinės veiklos kitos pajamos</t>
  </si>
  <si>
    <t>III.1.</t>
  </si>
  <si>
    <t xml:space="preserve">PAGRINDINĖS VEIKLOS KITOS PAJAMOS </t>
  </si>
  <si>
    <t>MOKESČIŲ IR SOCIALINIŲ ĮMOKŲ PAJAMOS</t>
  </si>
  <si>
    <t>Iš kitų finansavimo šaltinių</t>
  </si>
  <si>
    <t>I.4.</t>
  </si>
  <si>
    <t>Iš ES, užsienio valstybių ir tarptautinių organizacijų lėšų</t>
  </si>
  <si>
    <t>I.3.</t>
  </si>
  <si>
    <t xml:space="preserve">Iš savivaldybių biudžetų </t>
  </si>
  <si>
    <t>I.2.</t>
  </si>
  <si>
    <t>I.1.</t>
  </si>
  <si>
    <t>FINANSAVIMO PAJAMOS</t>
  </si>
  <si>
    <t>P21</t>
  </si>
  <si>
    <t>PAGRINDINĖS VEIKLOS PAJAMOS</t>
  </si>
  <si>
    <t>Ataskaitinis laikotarpis</t>
  </si>
  <si>
    <t>Praėjęs ataskaitinis laikotarpis</t>
  </si>
  <si>
    <t>Pastabos Nr.</t>
  </si>
  <si>
    <t>VEIKLOS REZULTATŲ ATASKAITA</t>
  </si>
  <si>
    <t>arba konsoliduotąją veiklos rezultatų ataskaitą,  kodas, adresas)</t>
  </si>
  <si>
    <t>(viešojo sektoriaus subjekto, parengusio veiklos rezultatų ataskaitą</t>
  </si>
  <si>
    <t>_______________________________________________________________________________</t>
  </si>
  <si>
    <t>(viešojo sektoriaus subjekto arba viešojo sektoriaus subjektų grupės pavadinimas)</t>
  </si>
  <si>
    <t>(įskaitant socialinės apsaugos fondus), veiklos rezultatų ataskaitos forma)</t>
  </si>
  <si>
    <t>(Žemesniojo lygio viešojo sektoriaus subjektų, išskyrus mokesčių fondus ir išteklių fondus</t>
  </si>
  <si>
    <t>3-iojo VSAFAS „Veiklos rezultatų ataskaita“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</si>
</sst>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0"/>
      <name val="Arial"/>
    </font>
    <font>
      <sz val="11"/>
      <name val="Times New Roman"/>
      <family val="1"/>
      <charset val="186"/>
    </font>
    <font>
      <sz val="9"/>
      <name val="Arial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9"/>
      <color indexed="81"/>
      <name val="Tahoma"/>
      <family val="2"/>
      <charset val="186"/>
    </font>
    <font>
      <sz val="9"/>
      <color indexed="81"/>
      <name val="Tahoma"/>
      <charset val="1"/>
    </font>
    <font>
      <sz val="10"/>
      <name val="Arial"/>
      <charset val="186"/>
    </font>
    <font>
      <strike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u/>
      <sz val="10"/>
      <name val="Arial"/>
      <charset val="186"/>
    </font>
    <font>
      <u/>
      <sz val="10"/>
      <name val="Times New Roman"/>
      <family val="1"/>
      <charset val="186"/>
    </font>
    <font>
      <b/>
      <sz val="10"/>
      <name val="Arial"/>
      <charset val="186"/>
    </font>
    <font>
      <sz val="9"/>
      <name val="Arial"/>
      <charset val="186"/>
    </font>
    <font>
      <sz val="9"/>
      <name val="Times New Roman"/>
      <family val="1"/>
      <charset val="186"/>
    </font>
    <font>
      <sz val="11"/>
      <name val="Arial"/>
    </font>
    <font>
      <sz val="12"/>
      <name val="Times New Roman"/>
      <family val="1"/>
      <charset val="186"/>
    </font>
    <font>
      <sz val="12"/>
      <name val="Arial"/>
    </font>
    <font>
      <b/>
      <sz val="12"/>
      <name val="Times New Roman"/>
      <family val="1"/>
      <charset val="186"/>
    </font>
    <font>
      <b/>
      <sz val="12"/>
      <name val="Arial"/>
    </font>
    <font>
      <i/>
      <sz val="11"/>
      <name val="TimesNewRoman,Bold"/>
    </font>
    <font>
      <sz val="11"/>
      <name val="TimesNewRoman,Bold"/>
    </font>
    <font>
      <u/>
      <sz val="11"/>
      <name val="TimesNewRoman,Bold"/>
      <charset val="186"/>
    </font>
    <font>
      <b/>
      <sz val="11"/>
      <name val="Arial"/>
    </font>
    <font>
      <b/>
      <sz val="11"/>
      <name val="TimesNewRoman,Bold"/>
    </font>
    <font>
      <sz val="12"/>
      <name val="TimesNewRoman,Bold"/>
    </font>
    <font>
      <b/>
      <sz val="12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223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/>
    <xf numFmtId="0" fontId="3" fillId="0" borderId="0" xfId="1" applyFont="1"/>
    <xf numFmtId="0" fontId="4" fillId="2" borderId="0" xfId="1" applyFont="1" applyFill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1" fillId="3" borderId="0" xfId="1" applyFont="1" applyFill="1" applyBorder="1" applyAlignment="1">
      <alignment horizontal="center"/>
    </xf>
    <xf numFmtId="0" fontId="2" fillId="0" borderId="0" xfId="1" applyFont="1" applyAlignment="1">
      <alignment horizontal="left" vertic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justify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4" fillId="2" borderId="0" xfId="2" applyFont="1" applyFill="1" applyAlignment="1">
      <alignment vertical="center"/>
    </xf>
    <xf numFmtId="0" fontId="4" fillId="2" borderId="0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3" fillId="0" borderId="0" xfId="2" applyFont="1"/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10" fillId="0" borderId="0" xfId="2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10" fillId="0" borderId="5" xfId="2" applyFill="1" applyBorder="1" applyAlignment="1">
      <alignment vertical="center" wrapText="1"/>
    </xf>
    <xf numFmtId="0" fontId="10" fillId="2" borderId="5" xfId="2" applyFill="1" applyBorder="1" applyAlignment="1">
      <alignment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left" vertical="center" wrapText="1"/>
    </xf>
    <xf numFmtId="2" fontId="4" fillId="2" borderId="1" xfId="2" applyNumberFormat="1" applyFont="1" applyFill="1" applyBorder="1" applyAlignment="1">
      <alignment horizontal="right" vertical="center"/>
    </xf>
    <xf numFmtId="0" fontId="4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2" fontId="5" fillId="2" borderId="1" xfId="2" applyNumberFormat="1" applyFont="1" applyFill="1" applyBorder="1" applyAlignment="1">
      <alignment horizontal="right" vertical="center"/>
    </xf>
    <xf numFmtId="16" fontId="4" fillId="2" borderId="1" xfId="2" applyNumberFormat="1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/>
    </xf>
    <xf numFmtId="2" fontId="4" fillId="2" borderId="4" xfId="2" applyNumberFormat="1" applyFont="1" applyFill="1" applyBorder="1" applyAlignment="1">
      <alignment horizontal="right" vertical="center"/>
    </xf>
    <xf numFmtId="0" fontId="5" fillId="2" borderId="6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0" fontId="4" fillId="2" borderId="7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/>
    </xf>
    <xf numFmtId="0" fontId="4" fillId="2" borderId="10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7" xfId="2" applyFont="1" applyFill="1" applyBorder="1" applyAlignment="1">
      <alignment horizontal="left" vertical="center"/>
    </xf>
    <xf numFmtId="0" fontId="4" fillId="2" borderId="11" xfId="2" applyFont="1" applyFill="1" applyBorder="1" applyAlignment="1">
      <alignment horizontal="left" vertical="center" wrapText="1"/>
    </xf>
    <xf numFmtId="0" fontId="4" fillId="2" borderId="11" xfId="2" applyFont="1" applyFill="1" applyBorder="1" applyAlignment="1">
      <alignment horizontal="left" vertical="center"/>
    </xf>
    <xf numFmtId="0" fontId="4" fillId="2" borderId="4" xfId="2" applyFont="1" applyFill="1" applyBorder="1" applyAlignment="1">
      <alignment horizontal="left" vertical="center"/>
    </xf>
    <xf numFmtId="16" fontId="4" fillId="2" borderId="1" xfId="2" quotePrefix="1" applyNumberFormat="1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left" vertical="center"/>
    </xf>
    <xf numFmtId="0" fontId="4" fillId="2" borderId="1" xfId="2" quotePrefix="1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/>
    </xf>
    <xf numFmtId="0" fontId="4" fillId="0" borderId="7" xfId="2" applyFont="1" applyFill="1" applyBorder="1" applyAlignment="1">
      <alignment horizontal="left" vertical="center"/>
    </xf>
    <xf numFmtId="0" fontId="4" fillId="0" borderId="7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left" vertical="center" wrapText="1"/>
    </xf>
    <xf numFmtId="0" fontId="11" fillId="0" borderId="7" xfId="2" applyFont="1" applyFill="1" applyBorder="1" applyAlignment="1">
      <alignment horizontal="left" vertical="center"/>
    </xf>
    <xf numFmtId="0" fontId="4" fillId="0" borderId="5" xfId="2" applyFont="1" applyFill="1" applyBorder="1" applyAlignment="1">
      <alignment horizontal="left" vertical="center" wrapText="1"/>
    </xf>
    <xf numFmtId="0" fontId="4" fillId="0" borderId="12" xfId="2" applyFont="1" applyFill="1" applyBorder="1" applyAlignment="1">
      <alignment horizontal="left" vertical="center"/>
    </xf>
    <xf numFmtId="0" fontId="4" fillId="0" borderId="8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 wrapText="1"/>
    </xf>
    <xf numFmtId="0" fontId="4" fillId="0" borderId="13" xfId="2" applyFont="1" applyFill="1" applyBorder="1" applyAlignment="1">
      <alignment horizontal="left" vertical="center"/>
    </xf>
    <xf numFmtId="0" fontId="4" fillId="0" borderId="9" xfId="2" applyFont="1" applyFill="1" applyBorder="1" applyAlignment="1">
      <alignment horizontal="left" vertical="center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quotePrefix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/>
    </xf>
    <xf numFmtId="0" fontId="4" fillId="0" borderId="14" xfId="2" applyFont="1" applyFill="1" applyBorder="1" applyAlignment="1">
      <alignment horizontal="left" vertical="center" wrapText="1"/>
    </xf>
    <xf numFmtId="0" fontId="4" fillId="0" borderId="15" xfId="2" applyFont="1" applyFill="1" applyBorder="1" applyAlignment="1">
      <alignment horizontal="left" vertical="center"/>
    </xf>
    <xf numFmtId="0" fontId="4" fillId="0" borderId="11" xfId="2" applyFont="1" applyFill="1" applyBorder="1" applyAlignment="1">
      <alignment horizontal="left" vertical="center"/>
    </xf>
    <xf numFmtId="0" fontId="4" fillId="2" borderId="11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left" vertical="center" wrapText="1"/>
    </xf>
    <xf numFmtId="0" fontId="11" fillId="2" borderId="7" xfId="2" applyFont="1" applyFill="1" applyBorder="1" applyAlignment="1">
      <alignment horizontal="left" vertical="center"/>
    </xf>
    <xf numFmtId="0" fontId="4" fillId="0" borderId="9" xfId="2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/>
    </xf>
    <xf numFmtId="16" fontId="4" fillId="0" borderId="1" xfId="2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left" vertical="center"/>
    </xf>
    <xf numFmtId="0" fontId="4" fillId="0" borderId="11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/>
    </xf>
    <xf numFmtId="0" fontId="4" fillId="0" borderId="8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 wrapText="1"/>
    </xf>
    <xf numFmtId="49" fontId="4" fillId="2" borderId="7" xfId="2" applyNumberFormat="1" applyFont="1" applyFill="1" applyBorder="1" applyAlignment="1">
      <alignment horizontal="center" vertical="center" wrapText="1"/>
    </xf>
    <xf numFmtId="16" fontId="4" fillId="2" borderId="6" xfId="2" applyNumberFormat="1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left" vertical="center" wrapText="1"/>
    </xf>
    <xf numFmtId="0" fontId="11" fillId="2" borderId="11" xfId="2" applyFont="1" applyFill="1" applyBorder="1" applyAlignment="1">
      <alignment horizontal="left" vertical="center"/>
    </xf>
    <xf numFmtId="49" fontId="5" fillId="2" borderId="7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vertical="center" wrapText="1"/>
    </xf>
    <xf numFmtId="0" fontId="15" fillId="2" borderId="0" xfId="2" applyFont="1" applyFill="1" applyAlignment="1">
      <alignment horizontal="center" vertical="center" wrapText="1"/>
    </xf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8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19" fillId="0" borderId="5" xfId="1" applyFont="1" applyBorder="1" applyAlignment="1">
      <alignment vertical="center" wrapText="1"/>
    </xf>
    <xf numFmtId="0" fontId="1" fillId="0" borderId="0" xfId="1" applyBorder="1" applyAlignment="1">
      <alignment vertical="center"/>
    </xf>
    <xf numFmtId="0" fontId="4" fillId="0" borderId="0" xfId="1" applyFont="1" applyAlignment="1">
      <alignment vertical="center" wrapText="1"/>
    </xf>
    <xf numFmtId="2" fontId="19" fillId="0" borderId="1" xfId="1" applyNumberFormat="1" applyFont="1" applyBorder="1" applyAlignment="1">
      <alignment horizontal="right" vertical="center"/>
    </xf>
    <xf numFmtId="0" fontId="20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vertical="center"/>
    </xf>
    <xf numFmtId="2" fontId="21" fillId="0" borderId="1" xfId="1" applyNumberFormat="1" applyFont="1" applyBorder="1" applyAlignment="1">
      <alignment horizontal="right" vertical="center"/>
    </xf>
    <xf numFmtId="0" fontId="22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vertical="center"/>
    </xf>
    <xf numFmtId="2" fontId="19" fillId="2" borderId="4" xfId="1" applyNumberFormat="1" applyFont="1" applyFill="1" applyBorder="1" applyAlignment="1">
      <alignment horizontal="right" vertical="center"/>
    </xf>
    <xf numFmtId="0" fontId="21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vertical="center" wrapText="1"/>
    </xf>
    <xf numFmtId="0" fontId="21" fillId="0" borderId="1" xfId="1" applyFont="1" applyBorder="1" applyAlignment="1">
      <alignment vertical="center" wrapText="1"/>
    </xf>
    <xf numFmtId="2" fontId="19" fillId="0" borderId="1" xfId="1" applyNumberFormat="1" applyFont="1" applyBorder="1" applyAlignment="1">
      <alignment horizontal="right" vertical="center" wrapText="1"/>
    </xf>
    <xf numFmtId="0" fontId="1" fillId="0" borderId="0" xfId="1" applyAlignment="1">
      <alignment vertical="center" wrapText="1"/>
    </xf>
    <xf numFmtId="0" fontId="21" fillId="0" borderId="1" xfId="1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19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19" fillId="0" borderId="1" xfId="1" applyFont="1" applyBorder="1" applyAlignment="1">
      <alignment horizontal="left" vertical="center" wrapText="1"/>
    </xf>
    <xf numFmtId="0" fontId="20" fillId="0" borderId="1" xfId="1" applyFont="1" applyBorder="1" applyAlignment="1">
      <alignment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center" vertical="top" wrapText="1"/>
    </xf>
    <xf numFmtId="0" fontId="21" fillId="0" borderId="7" xfId="1" applyFont="1" applyBorder="1" applyAlignment="1">
      <alignment horizontal="left" vertical="center"/>
    </xf>
    <xf numFmtId="0" fontId="22" fillId="0" borderId="6" xfId="1" applyFont="1" applyBorder="1" applyAlignment="1">
      <alignment vertical="center"/>
    </xf>
    <xf numFmtId="0" fontId="22" fillId="0" borderId="3" xfId="1" applyFont="1" applyBorder="1" applyAlignment="1">
      <alignment vertical="center"/>
    </xf>
    <xf numFmtId="0" fontId="19" fillId="0" borderId="7" xfId="1" applyFont="1" applyBorder="1" applyAlignment="1">
      <alignment horizontal="left" vertical="center"/>
    </xf>
    <xf numFmtId="0" fontId="20" fillId="0" borderId="6" xfId="1" applyFont="1" applyBorder="1" applyAlignment="1">
      <alignment vertical="center"/>
    </xf>
    <xf numFmtId="0" fontId="20" fillId="0" borderId="3" xfId="1" applyFont="1" applyBorder="1" applyAlignment="1">
      <alignment vertical="center"/>
    </xf>
    <xf numFmtId="0" fontId="1" fillId="0" borderId="0" xfId="1" applyAlignment="1">
      <alignment horizontal="left" vertical="center"/>
    </xf>
    <xf numFmtId="0" fontId="4" fillId="0" borderId="0" xfId="1" applyFont="1" applyAlignment="1">
      <alignment horizontal="center" vertical="top" wrapText="1"/>
    </xf>
    <xf numFmtId="0" fontId="4" fillId="0" borderId="0" xfId="1" applyFont="1" applyBorder="1" applyAlignment="1">
      <alignment horizontal="left" vertical="top" wrapText="1"/>
    </xf>
    <xf numFmtId="0" fontId="19" fillId="0" borderId="0" xfId="1" applyFont="1" applyBorder="1" applyAlignment="1">
      <alignment horizontal="left" vertical="center" wrapText="1"/>
    </xf>
    <xf numFmtId="0" fontId="21" fillId="0" borderId="7" xfId="1" applyFont="1" applyBorder="1" applyAlignment="1">
      <alignment horizontal="left" vertical="center" wrapText="1"/>
    </xf>
    <xf numFmtId="0" fontId="22" fillId="0" borderId="6" xfId="1" applyFont="1" applyBorder="1" applyAlignment="1">
      <alignment vertical="center" wrapText="1"/>
    </xf>
    <xf numFmtId="0" fontId="22" fillId="0" borderId="3" xfId="1" applyFont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1" fillId="0" borderId="7" xfId="1" applyFont="1" applyBorder="1" applyAlignment="1">
      <alignment vertical="center" wrapText="1"/>
    </xf>
    <xf numFmtId="0" fontId="21" fillId="0" borderId="7" xfId="1" applyFont="1" applyBorder="1" applyAlignment="1">
      <alignment vertical="center"/>
    </xf>
    <xf numFmtId="0" fontId="19" fillId="0" borderId="1" xfId="1" applyFont="1" applyBorder="1" applyAlignment="1">
      <alignment vertical="center" wrapText="1"/>
    </xf>
    <xf numFmtId="0" fontId="21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vertical="center" wrapText="1"/>
    </xf>
    <xf numFmtId="0" fontId="21" fillId="0" borderId="1" xfId="1" applyFont="1" applyBorder="1" applyAlignment="1">
      <alignment vertical="center" wrapText="1"/>
    </xf>
    <xf numFmtId="0" fontId="23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22" fillId="0" borderId="1" xfId="1" applyFont="1" applyBorder="1" applyAlignment="1">
      <alignment vertical="center"/>
    </xf>
    <xf numFmtId="0" fontId="24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25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29" fillId="0" borderId="0" xfId="1" applyFont="1" applyAlignment="1">
      <alignment horizontal="center" vertical="center"/>
    </xf>
    <xf numFmtId="0" fontId="28" fillId="0" borderId="5" xfId="1" applyFont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24" fillId="0" borderId="0" xfId="1" applyFont="1" applyAlignment="1">
      <alignment horizontal="justify" vertical="center"/>
    </xf>
    <xf numFmtId="0" fontId="4" fillId="0" borderId="6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left" vertical="center" wrapText="1"/>
    </xf>
    <xf numFmtId="0" fontId="17" fillId="2" borderId="0" xfId="2" applyFont="1" applyFill="1" applyBorder="1" applyAlignment="1">
      <alignment wrapText="1"/>
    </xf>
    <xf numFmtId="0" fontId="16" fillId="0" borderId="0" xfId="2" applyFont="1" applyAlignment="1"/>
    <xf numFmtId="0" fontId="17" fillId="2" borderId="0" xfId="2" applyFont="1" applyFill="1" applyBorder="1" applyAlignment="1">
      <alignment vertical="center" wrapText="1"/>
    </xf>
    <xf numFmtId="0" fontId="16" fillId="0" borderId="0" xfId="2" applyFont="1" applyAlignment="1">
      <alignment vertical="center"/>
    </xf>
    <xf numFmtId="0" fontId="4" fillId="2" borderId="5" xfId="2" applyFont="1" applyFill="1" applyBorder="1" applyAlignment="1">
      <alignment horizontal="center" vertical="center" wrapText="1"/>
    </xf>
    <xf numFmtId="0" fontId="10" fillId="2" borderId="5" xfId="2" applyFill="1" applyBorder="1" applyAlignment="1">
      <alignment horizontal="center" vertical="center" wrapText="1"/>
    </xf>
    <xf numFmtId="0" fontId="10" fillId="2" borderId="5" xfId="2" applyFill="1" applyBorder="1" applyAlignment="1">
      <alignment vertical="center" wrapText="1"/>
    </xf>
    <xf numFmtId="0" fontId="4" fillId="2" borderId="0" xfId="2" applyFont="1" applyFill="1" applyAlignment="1">
      <alignment horizontal="center" vertical="center" wrapText="1"/>
    </xf>
    <xf numFmtId="0" fontId="10" fillId="2" borderId="0" xfId="2" applyFill="1" applyAlignment="1">
      <alignment horizontal="center" vertical="center" wrapText="1"/>
    </xf>
    <xf numFmtId="0" fontId="10" fillId="2" borderId="0" xfId="2" applyFill="1" applyAlignment="1">
      <alignment vertical="center" wrapText="1"/>
    </xf>
    <xf numFmtId="0" fontId="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horizontal="center" vertical="center" wrapText="1"/>
    </xf>
    <xf numFmtId="0" fontId="10" fillId="0" borderId="0" xfId="2" applyAlignment="1">
      <alignment vertical="center"/>
    </xf>
    <xf numFmtId="0" fontId="5" fillId="2" borderId="7" xfId="2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4" fillId="2" borderId="0" xfId="2" applyFont="1" applyFill="1" applyAlignment="1">
      <alignment vertical="center" wrapText="1"/>
    </xf>
    <xf numFmtId="0" fontId="4" fillId="0" borderId="0" xfId="2" applyFont="1" applyFill="1" applyAlignment="1">
      <alignment horizontal="center" vertical="center" wrapText="1"/>
    </xf>
    <xf numFmtId="0" fontId="10" fillId="0" borderId="0" xfId="2" applyFill="1" applyAlignment="1">
      <alignment horizontal="center" vertical="center" wrapText="1"/>
    </xf>
    <xf numFmtId="0" fontId="10" fillId="0" borderId="0" xfId="2" applyFill="1" applyAlignment="1">
      <alignment vertical="center" wrapText="1"/>
    </xf>
    <xf numFmtId="0" fontId="15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12" fillId="0" borderId="5" xfId="2" applyFont="1" applyFill="1" applyBorder="1" applyAlignment="1">
      <alignment horizontal="right" vertical="center" wrapText="1"/>
    </xf>
    <xf numFmtId="0" fontId="4" fillId="0" borderId="0" xfId="2" applyFont="1" applyFill="1" applyAlignment="1">
      <alignment horizontal="left" vertical="center" wrapText="1"/>
    </xf>
    <xf numFmtId="0" fontId="10" fillId="0" borderId="0" xfId="2" applyFill="1" applyAlignment="1">
      <alignment horizontal="left" vertical="center" wrapText="1"/>
    </xf>
    <xf numFmtId="0" fontId="4" fillId="2" borderId="7" xfId="2" applyFont="1" applyFill="1" applyBorder="1" applyAlignment="1">
      <alignment horizontal="left" vertical="center" wrapText="1"/>
    </xf>
    <xf numFmtId="0" fontId="10" fillId="0" borderId="6" xfId="2" applyFont="1" applyBorder="1" applyAlignment="1">
      <alignment horizontal="left" vertical="center" wrapText="1"/>
    </xf>
    <xf numFmtId="0" fontId="10" fillId="0" borderId="3" xfId="2" applyFont="1" applyBorder="1" applyAlignment="1">
      <alignment horizontal="left" vertical="center" wrapText="1"/>
    </xf>
    <xf numFmtId="0" fontId="4" fillId="0" borderId="7" xfId="2" applyFont="1" applyFill="1" applyBorder="1" applyAlignment="1">
      <alignment horizontal="left" vertical="center" wrapText="1"/>
    </xf>
    <xf numFmtId="0" fontId="10" fillId="0" borderId="6" xfId="2" applyFont="1" applyFill="1" applyBorder="1" applyAlignment="1">
      <alignment horizontal="left" vertical="center" wrapText="1"/>
    </xf>
    <xf numFmtId="0" fontId="4" fillId="2" borderId="0" xfId="2" applyFont="1" applyFill="1" applyAlignment="1">
      <alignment horizontal="left" vertical="center" wrapText="1"/>
    </xf>
    <xf numFmtId="0" fontId="10" fillId="2" borderId="0" xfId="2" applyFill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4" xfId="1" applyFont="1" applyBorder="1" applyAlignment="1">
      <alignment horizontal="center" vertical="center" wrapText="1"/>
    </xf>
  </cellXfs>
  <cellStyles count="3">
    <cellStyle name="Įprastas" xfId="0" builtinId="0"/>
    <cellStyle name="Įprastas 2" xfId="1"/>
    <cellStyle name="Įprastas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showGridLines="0" tabSelected="1" topLeftCell="D3" zoomScaleNormal="100" zoomScaleSheetLayoutView="100" workbookViewId="0">
      <selection activeCell="R18" sqref="R18"/>
    </sheetView>
  </sheetViews>
  <sheetFormatPr defaultColWidth="9.109375" defaultRowHeight="13.2"/>
  <cols>
    <col min="1" max="1" width="8" style="114" customWidth="1"/>
    <col min="2" max="2" width="1.5546875" style="114" hidden="1" customWidth="1"/>
    <col min="3" max="3" width="30.109375" style="114" customWidth="1"/>
    <col min="4" max="4" width="18.33203125" style="114" customWidth="1"/>
    <col min="5" max="5" width="0" style="114" hidden="1" customWidth="1"/>
    <col min="6" max="6" width="11.6640625" style="114" customWidth="1"/>
    <col min="7" max="7" width="13.109375" style="114" customWidth="1"/>
    <col min="8" max="8" width="14.6640625" style="114" customWidth="1"/>
    <col min="9" max="9" width="15.88671875" style="114" customWidth="1"/>
    <col min="10" max="16384" width="9.109375" style="114"/>
  </cols>
  <sheetData>
    <row r="1" spans="1:9">
      <c r="G1" s="143"/>
      <c r="H1" s="143"/>
    </row>
    <row r="2" spans="1:9" ht="15.6">
      <c r="D2" s="142"/>
      <c r="G2" s="1" t="s">
        <v>275</v>
      </c>
      <c r="H2" s="141"/>
      <c r="I2" s="141"/>
    </row>
    <row r="3" spans="1:9" ht="15.6">
      <c r="G3" s="1" t="s">
        <v>183</v>
      </c>
      <c r="H3" s="141"/>
      <c r="I3" s="141"/>
    </row>
    <row r="5" spans="1:9" ht="15.6">
      <c r="A5" s="176" t="s">
        <v>274</v>
      </c>
      <c r="B5" s="177"/>
      <c r="C5" s="177"/>
      <c r="D5" s="177"/>
      <c r="E5" s="177"/>
      <c r="F5" s="177"/>
      <c r="G5" s="177"/>
      <c r="H5" s="177"/>
      <c r="I5" s="177"/>
    </row>
    <row r="6" spans="1:9" ht="15.6">
      <c r="A6" s="178" t="s">
        <v>273</v>
      </c>
      <c r="B6" s="177"/>
      <c r="C6" s="177"/>
      <c r="D6" s="177"/>
      <c r="E6" s="177"/>
      <c r="F6" s="177"/>
      <c r="G6" s="177"/>
      <c r="H6" s="177"/>
      <c r="I6" s="177"/>
    </row>
    <row r="7" spans="1:9" ht="15.6">
      <c r="A7" s="179" t="s">
        <v>181</v>
      </c>
      <c r="B7" s="180"/>
      <c r="C7" s="180"/>
      <c r="D7" s="180"/>
      <c r="E7" s="180"/>
      <c r="F7" s="180"/>
      <c r="G7" s="180"/>
      <c r="H7" s="180"/>
      <c r="I7" s="180"/>
    </row>
    <row r="8" spans="1:9" ht="13.8">
      <c r="A8" s="172" t="s">
        <v>272</v>
      </c>
      <c r="B8" s="170"/>
      <c r="C8" s="170"/>
      <c r="D8" s="170"/>
      <c r="E8" s="170"/>
      <c r="F8" s="170"/>
      <c r="G8" s="170"/>
      <c r="H8" s="170"/>
      <c r="I8" s="170"/>
    </row>
    <row r="9" spans="1:9" ht="13.8">
      <c r="A9" s="172" t="s">
        <v>271</v>
      </c>
      <c r="B9" s="170"/>
      <c r="C9" s="170"/>
      <c r="D9" s="170"/>
      <c r="E9" s="170"/>
      <c r="F9" s="170"/>
      <c r="G9" s="170"/>
      <c r="H9" s="170"/>
      <c r="I9" s="170"/>
    </row>
    <row r="10" spans="1:9" ht="13.8">
      <c r="A10" s="172" t="s">
        <v>270</v>
      </c>
      <c r="B10" s="170"/>
      <c r="C10" s="170"/>
      <c r="D10" s="170"/>
      <c r="E10" s="170"/>
      <c r="F10" s="170"/>
      <c r="G10" s="170"/>
      <c r="H10" s="170"/>
      <c r="I10" s="170"/>
    </row>
    <row r="11" spans="1:9" ht="13.8">
      <c r="A11" s="172" t="s">
        <v>269</v>
      </c>
      <c r="B11" s="177"/>
      <c r="C11" s="177"/>
      <c r="D11" s="177"/>
      <c r="E11" s="177"/>
      <c r="F11" s="177"/>
      <c r="G11" s="177"/>
      <c r="H11" s="177"/>
      <c r="I11" s="177"/>
    </row>
    <row r="12" spans="1:9" ht="13.8">
      <c r="A12" s="181"/>
      <c r="B12" s="170"/>
      <c r="C12" s="170"/>
      <c r="D12" s="170"/>
      <c r="E12" s="170"/>
      <c r="F12" s="170"/>
      <c r="G12" s="170"/>
      <c r="H12" s="170"/>
      <c r="I12" s="170"/>
    </row>
    <row r="13" spans="1:9" ht="13.8">
      <c r="A13" s="173" t="s">
        <v>268</v>
      </c>
      <c r="B13" s="174"/>
      <c r="C13" s="174"/>
      <c r="D13" s="174"/>
      <c r="E13" s="174"/>
      <c r="F13" s="174"/>
      <c r="G13" s="174"/>
      <c r="H13" s="174"/>
      <c r="I13" s="174"/>
    </row>
    <row r="14" spans="1:9" ht="13.8">
      <c r="A14" s="172"/>
      <c r="B14" s="170"/>
      <c r="C14" s="170"/>
      <c r="D14" s="170"/>
      <c r="E14" s="170"/>
      <c r="F14" s="170"/>
      <c r="G14" s="170"/>
      <c r="H14" s="170"/>
      <c r="I14" s="170"/>
    </row>
    <row r="15" spans="1:9" ht="13.8">
      <c r="A15" s="173" t="s">
        <v>176</v>
      </c>
      <c r="B15" s="174"/>
      <c r="C15" s="174"/>
      <c r="D15" s="174"/>
      <c r="E15" s="174"/>
      <c r="F15" s="174"/>
      <c r="G15" s="174"/>
      <c r="H15" s="174"/>
      <c r="I15" s="174"/>
    </row>
    <row r="16" spans="1:9" ht="9.75" customHeight="1">
      <c r="A16" s="140"/>
      <c r="B16" s="115"/>
      <c r="C16" s="115"/>
      <c r="D16" s="115"/>
      <c r="E16" s="115"/>
      <c r="F16" s="115"/>
      <c r="G16" s="115"/>
      <c r="H16" s="115"/>
      <c r="I16" s="115"/>
    </row>
    <row r="17" spans="1:9" ht="13.8">
      <c r="A17" s="175" t="s">
        <v>175</v>
      </c>
      <c r="B17" s="170"/>
      <c r="C17" s="170"/>
      <c r="D17" s="170"/>
      <c r="E17" s="170"/>
      <c r="F17" s="170"/>
      <c r="G17" s="170"/>
      <c r="H17" s="170"/>
      <c r="I17" s="170"/>
    </row>
    <row r="18" spans="1:9" ht="13.8">
      <c r="A18" s="172" t="s">
        <v>174</v>
      </c>
      <c r="B18" s="170"/>
      <c r="C18" s="170"/>
      <c r="D18" s="170"/>
      <c r="E18" s="170"/>
      <c r="F18" s="170"/>
      <c r="G18" s="170"/>
      <c r="H18" s="170"/>
      <c r="I18" s="170"/>
    </row>
    <row r="19" spans="1:9" s="115" customFormat="1" ht="13.8">
      <c r="A19" s="169" t="s">
        <v>173</v>
      </c>
      <c r="B19" s="170"/>
      <c r="C19" s="170"/>
      <c r="D19" s="170"/>
      <c r="E19" s="170"/>
      <c r="F19" s="170"/>
      <c r="G19" s="170"/>
      <c r="H19" s="170"/>
      <c r="I19" s="170"/>
    </row>
    <row r="20" spans="1:9" s="138" customFormat="1" ht="50.1" customHeight="1">
      <c r="A20" s="166" t="s">
        <v>35</v>
      </c>
      <c r="B20" s="166"/>
      <c r="C20" s="166" t="s">
        <v>172</v>
      </c>
      <c r="D20" s="167"/>
      <c r="E20" s="167"/>
      <c r="F20" s="167"/>
      <c r="G20" s="139" t="s">
        <v>267</v>
      </c>
      <c r="H20" s="139" t="s">
        <v>265</v>
      </c>
      <c r="I20" s="139" t="s">
        <v>266</v>
      </c>
    </row>
    <row r="21" spans="1:9" ht="15.6">
      <c r="A21" s="136" t="s">
        <v>168</v>
      </c>
      <c r="B21" s="131" t="s">
        <v>264</v>
      </c>
      <c r="C21" s="168" t="s">
        <v>264</v>
      </c>
      <c r="D21" s="171"/>
      <c r="E21" s="171"/>
      <c r="F21" s="171"/>
      <c r="G21" s="133" t="s">
        <v>263</v>
      </c>
      <c r="H21" s="128">
        <f>SUM(H22,H27,H28)</f>
        <v>362936.02999999997</v>
      </c>
      <c r="I21" s="128">
        <f>SUM(I22,I27,I28)</f>
        <v>1336518.2100000002</v>
      </c>
    </row>
    <row r="22" spans="1:9" ht="15.6">
      <c r="A22" s="135" t="s">
        <v>66</v>
      </c>
      <c r="B22" s="126" t="s">
        <v>262</v>
      </c>
      <c r="C22" s="144" t="s">
        <v>262</v>
      </c>
      <c r="D22" s="144"/>
      <c r="E22" s="144"/>
      <c r="F22" s="144"/>
      <c r="G22" s="134"/>
      <c r="H22" s="124">
        <f>SUM(H23:H26)</f>
        <v>348555.98</v>
      </c>
      <c r="I22" s="124">
        <f>SUM(I23:I26)</f>
        <v>1282843.2100000002</v>
      </c>
    </row>
    <row r="23" spans="1:9" ht="15.6">
      <c r="A23" s="135" t="s">
        <v>261</v>
      </c>
      <c r="B23" s="126" t="s">
        <v>110</v>
      </c>
      <c r="C23" s="144" t="s">
        <v>110</v>
      </c>
      <c r="D23" s="144"/>
      <c r="E23" s="144"/>
      <c r="F23" s="144"/>
      <c r="G23" s="134"/>
      <c r="H23" s="132">
        <v>174884.36</v>
      </c>
      <c r="I23" s="132">
        <v>694603.29</v>
      </c>
    </row>
    <row r="24" spans="1:9" ht="15.6">
      <c r="A24" s="135" t="s">
        <v>260</v>
      </c>
      <c r="B24" s="127" t="s">
        <v>259</v>
      </c>
      <c r="C24" s="165" t="s">
        <v>259</v>
      </c>
      <c r="D24" s="165"/>
      <c r="E24" s="165"/>
      <c r="F24" s="165"/>
      <c r="G24" s="134"/>
      <c r="H24" s="132">
        <v>172045.7</v>
      </c>
      <c r="I24" s="132">
        <v>555564.43000000005</v>
      </c>
    </row>
    <row r="25" spans="1:9" ht="15.6">
      <c r="A25" s="135" t="s">
        <v>258</v>
      </c>
      <c r="B25" s="126" t="s">
        <v>257</v>
      </c>
      <c r="C25" s="165" t="s">
        <v>257</v>
      </c>
      <c r="D25" s="165"/>
      <c r="E25" s="165"/>
      <c r="F25" s="165"/>
      <c r="G25" s="134"/>
      <c r="H25" s="132">
        <v>520.31999999999994</v>
      </c>
      <c r="I25" s="132">
        <v>16594.11</v>
      </c>
    </row>
    <row r="26" spans="1:9" ht="15.6">
      <c r="A26" s="135" t="s">
        <v>256</v>
      </c>
      <c r="B26" s="127" t="s">
        <v>255</v>
      </c>
      <c r="C26" s="165" t="s">
        <v>255</v>
      </c>
      <c r="D26" s="165"/>
      <c r="E26" s="165"/>
      <c r="F26" s="165"/>
      <c r="G26" s="134"/>
      <c r="H26" s="132">
        <v>1105.5999999999999</v>
      </c>
      <c r="I26" s="132">
        <v>16081.38</v>
      </c>
    </row>
    <row r="27" spans="1:9" ht="15.6">
      <c r="A27" s="135" t="s">
        <v>64</v>
      </c>
      <c r="B27" s="126" t="s">
        <v>254</v>
      </c>
      <c r="C27" s="165" t="s">
        <v>254</v>
      </c>
      <c r="D27" s="165"/>
      <c r="E27" s="165"/>
      <c r="F27" s="165"/>
      <c r="G27" s="134"/>
      <c r="H27" s="124"/>
      <c r="I27" s="137"/>
    </row>
    <row r="28" spans="1:9" ht="15.6">
      <c r="A28" s="135" t="s">
        <v>58</v>
      </c>
      <c r="B28" s="126" t="s">
        <v>253</v>
      </c>
      <c r="C28" s="165" t="s">
        <v>253</v>
      </c>
      <c r="D28" s="165"/>
      <c r="E28" s="165"/>
      <c r="F28" s="165"/>
      <c r="G28" s="134"/>
      <c r="H28" s="124">
        <f>SUM(H29)+SUM(H30)</f>
        <v>14380.05</v>
      </c>
      <c r="I28" s="124">
        <f>SUM(I29)+SUM(I30)</f>
        <v>53675</v>
      </c>
    </row>
    <row r="29" spans="1:9" ht="15.6">
      <c r="A29" s="135" t="s">
        <v>252</v>
      </c>
      <c r="B29" s="127" t="s">
        <v>251</v>
      </c>
      <c r="C29" s="165" t="s">
        <v>251</v>
      </c>
      <c r="D29" s="165"/>
      <c r="E29" s="165"/>
      <c r="F29" s="165"/>
      <c r="G29" s="134"/>
      <c r="H29" s="132">
        <v>14380.05</v>
      </c>
      <c r="I29" s="132">
        <v>53675</v>
      </c>
    </row>
    <row r="30" spans="1:9" ht="15.6">
      <c r="A30" s="135" t="s">
        <v>250</v>
      </c>
      <c r="B30" s="127" t="s">
        <v>249</v>
      </c>
      <c r="C30" s="165" t="s">
        <v>249</v>
      </c>
      <c r="D30" s="165"/>
      <c r="E30" s="165"/>
      <c r="F30" s="165"/>
      <c r="G30" s="134"/>
      <c r="H30" s="132"/>
      <c r="I30" s="132"/>
    </row>
    <row r="31" spans="1:9" ht="15.6">
      <c r="A31" s="136" t="s">
        <v>146</v>
      </c>
      <c r="B31" s="131" t="s">
        <v>248</v>
      </c>
      <c r="C31" s="168" t="s">
        <v>248</v>
      </c>
      <c r="D31" s="168"/>
      <c r="E31" s="168"/>
      <c r="F31" s="168"/>
      <c r="G31" s="133"/>
      <c r="H31" s="128">
        <f>SUM(H32:H45)</f>
        <v>357942.53000000009</v>
      </c>
      <c r="I31" s="128">
        <f>SUM(I32:I45)</f>
        <v>1337455.1499999999</v>
      </c>
    </row>
    <row r="32" spans="1:9" ht="15.6">
      <c r="A32" s="135" t="s">
        <v>66</v>
      </c>
      <c r="B32" s="126" t="s">
        <v>247</v>
      </c>
      <c r="C32" s="165" t="s">
        <v>246</v>
      </c>
      <c r="D32" s="145"/>
      <c r="E32" s="145"/>
      <c r="F32" s="145"/>
      <c r="G32" s="134" t="s">
        <v>245</v>
      </c>
      <c r="H32" s="132">
        <v>267731.69</v>
      </c>
      <c r="I32" s="132">
        <v>1013554</v>
      </c>
    </row>
    <row r="33" spans="1:9" ht="15.6">
      <c r="A33" s="135" t="s">
        <v>64</v>
      </c>
      <c r="B33" s="126" t="s">
        <v>244</v>
      </c>
      <c r="C33" s="165" t="s">
        <v>243</v>
      </c>
      <c r="D33" s="145"/>
      <c r="E33" s="145"/>
      <c r="F33" s="145"/>
      <c r="G33" s="134"/>
      <c r="H33" s="132">
        <v>16076.53</v>
      </c>
      <c r="I33" s="132">
        <v>59808.920000000006</v>
      </c>
    </row>
    <row r="34" spans="1:9" ht="15.6">
      <c r="A34" s="135" t="s">
        <v>58</v>
      </c>
      <c r="B34" s="126" t="s">
        <v>242</v>
      </c>
      <c r="C34" s="165" t="s">
        <v>241</v>
      </c>
      <c r="D34" s="145"/>
      <c r="E34" s="145"/>
      <c r="F34" s="145"/>
      <c r="G34" s="134"/>
      <c r="H34" s="132">
        <v>38256.57</v>
      </c>
      <c r="I34" s="132">
        <v>77891.510000000009</v>
      </c>
    </row>
    <row r="35" spans="1:9" ht="15.6">
      <c r="A35" s="135" t="s">
        <v>56</v>
      </c>
      <c r="B35" s="126" t="s">
        <v>240</v>
      </c>
      <c r="C35" s="144" t="s">
        <v>239</v>
      </c>
      <c r="D35" s="145"/>
      <c r="E35" s="145"/>
      <c r="F35" s="145"/>
      <c r="G35" s="134"/>
      <c r="H35" s="132">
        <v>135.9</v>
      </c>
      <c r="I35" s="132">
        <v>1092.6500000000001</v>
      </c>
    </row>
    <row r="36" spans="1:9" ht="15.6">
      <c r="A36" s="135" t="s">
        <v>116</v>
      </c>
      <c r="B36" s="126" t="s">
        <v>238</v>
      </c>
      <c r="C36" s="144" t="s">
        <v>237</v>
      </c>
      <c r="D36" s="145"/>
      <c r="E36" s="145"/>
      <c r="F36" s="145"/>
      <c r="G36" s="134"/>
      <c r="H36" s="132">
        <v>5421.27</v>
      </c>
      <c r="I36" s="132">
        <v>16411.28</v>
      </c>
    </row>
    <row r="37" spans="1:9" ht="15.6">
      <c r="A37" s="135" t="s">
        <v>236</v>
      </c>
      <c r="B37" s="126" t="s">
        <v>235</v>
      </c>
      <c r="C37" s="144" t="s">
        <v>234</v>
      </c>
      <c r="D37" s="145"/>
      <c r="E37" s="145"/>
      <c r="F37" s="145"/>
      <c r="G37" s="134"/>
      <c r="H37" s="132">
        <v>432.46</v>
      </c>
      <c r="I37" s="132">
        <v>3170.65</v>
      </c>
    </row>
    <row r="38" spans="1:9" ht="15.6">
      <c r="A38" s="135" t="s">
        <v>233</v>
      </c>
      <c r="B38" s="126" t="s">
        <v>232</v>
      </c>
      <c r="C38" s="144" t="s">
        <v>231</v>
      </c>
      <c r="D38" s="145"/>
      <c r="E38" s="145"/>
      <c r="F38" s="145"/>
      <c r="G38" s="134"/>
      <c r="H38" s="132">
        <v>60.5</v>
      </c>
      <c r="I38" s="132">
        <v>6827.84</v>
      </c>
    </row>
    <row r="39" spans="1:9" ht="15.6">
      <c r="A39" s="135" t="s">
        <v>230</v>
      </c>
      <c r="B39" s="126" t="s">
        <v>229</v>
      </c>
      <c r="C39" s="165" t="s">
        <v>229</v>
      </c>
      <c r="D39" s="145"/>
      <c r="E39" s="145"/>
      <c r="F39" s="145"/>
      <c r="G39" s="134"/>
      <c r="H39" s="132"/>
      <c r="I39" s="132"/>
    </row>
    <row r="40" spans="1:9" ht="15.6">
      <c r="A40" s="135" t="s">
        <v>228</v>
      </c>
      <c r="B40" s="126" t="s">
        <v>227</v>
      </c>
      <c r="C40" s="144" t="s">
        <v>227</v>
      </c>
      <c r="D40" s="145"/>
      <c r="E40" s="145"/>
      <c r="F40" s="145"/>
      <c r="G40" s="134"/>
      <c r="H40" s="132">
        <v>21190.29</v>
      </c>
      <c r="I40" s="132">
        <v>104103.26000000001</v>
      </c>
    </row>
    <row r="41" spans="1:9" ht="15.75" customHeight="1">
      <c r="A41" s="135" t="s">
        <v>226</v>
      </c>
      <c r="B41" s="126" t="s">
        <v>225</v>
      </c>
      <c r="C41" s="165" t="s">
        <v>224</v>
      </c>
      <c r="D41" s="167"/>
      <c r="E41" s="167"/>
      <c r="F41" s="167"/>
      <c r="G41" s="134"/>
      <c r="H41" s="132">
        <v>2113</v>
      </c>
      <c r="I41" s="132">
        <v>19556.060000000001</v>
      </c>
    </row>
    <row r="42" spans="1:9" ht="15.75" customHeight="1">
      <c r="A42" s="135" t="s">
        <v>223</v>
      </c>
      <c r="B42" s="126" t="s">
        <v>222</v>
      </c>
      <c r="C42" s="165" t="s">
        <v>221</v>
      </c>
      <c r="D42" s="145"/>
      <c r="E42" s="145"/>
      <c r="F42" s="145"/>
      <c r="G42" s="134"/>
      <c r="H42" s="132"/>
      <c r="I42" s="132"/>
    </row>
    <row r="43" spans="1:9" ht="15.6">
      <c r="A43" s="135" t="s">
        <v>220</v>
      </c>
      <c r="B43" s="126" t="s">
        <v>219</v>
      </c>
      <c r="C43" s="165" t="s">
        <v>218</v>
      </c>
      <c r="D43" s="145"/>
      <c r="E43" s="145"/>
      <c r="F43" s="145"/>
      <c r="G43" s="134"/>
      <c r="H43" s="132"/>
      <c r="I43" s="132"/>
    </row>
    <row r="44" spans="1:9" ht="15.6">
      <c r="A44" s="135" t="s">
        <v>217</v>
      </c>
      <c r="B44" s="126" t="s">
        <v>216</v>
      </c>
      <c r="C44" s="165" t="s">
        <v>215</v>
      </c>
      <c r="D44" s="145"/>
      <c r="E44" s="145"/>
      <c r="F44" s="145"/>
      <c r="G44" s="134"/>
      <c r="H44" s="132">
        <v>6524.32</v>
      </c>
      <c r="I44" s="132">
        <v>34790.379999999997</v>
      </c>
    </row>
    <row r="45" spans="1:9" ht="15.6">
      <c r="A45" s="135" t="s">
        <v>214</v>
      </c>
      <c r="B45" s="126" t="s">
        <v>213</v>
      </c>
      <c r="C45" s="152" t="s">
        <v>212</v>
      </c>
      <c r="D45" s="153"/>
      <c r="E45" s="153"/>
      <c r="F45" s="154"/>
      <c r="G45" s="134"/>
      <c r="H45" s="132"/>
      <c r="I45" s="132">
        <v>248.6</v>
      </c>
    </row>
    <row r="46" spans="1:9" ht="15.6">
      <c r="A46" s="131" t="s">
        <v>144</v>
      </c>
      <c r="B46" s="130" t="s">
        <v>211</v>
      </c>
      <c r="C46" s="149" t="s">
        <v>211</v>
      </c>
      <c r="D46" s="150"/>
      <c r="E46" s="150"/>
      <c r="F46" s="151"/>
      <c r="G46" s="133"/>
      <c r="H46" s="128">
        <f>H21-H31</f>
        <v>4993.4999999998836</v>
      </c>
      <c r="I46" s="128">
        <f>I21-I31</f>
        <v>-936.93999999971129</v>
      </c>
    </row>
    <row r="47" spans="1:9" ht="15.6">
      <c r="A47" s="131" t="s">
        <v>112</v>
      </c>
      <c r="B47" s="131" t="s">
        <v>210</v>
      </c>
      <c r="C47" s="164" t="s">
        <v>210</v>
      </c>
      <c r="D47" s="150"/>
      <c r="E47" s="150"/>
      <c r="F47" s="151"/>
      <c r="G47" s="129"/>
      <c r="H47" s="128">
        <f>IF(TYPE(H48)=1,H48,0)-IF(TYPE(H49)=1,H49,0)-IF(TYPE(H50)=1,H50,0)</f>
        <v>0</v>
      </c>
      <c r="I47" s="128">
        <f>IF(TYPE(I48)=1,I48,0)-IF(TYPE(I49)=1,I49,0)-IF(TYPE(I50)=1,I50,0)</f>
        <v>0</v>
      </c>
    </row>
    <row r="48" spans="1:9" ht="15.6">
      <c r="A48" s="127" t="s">
        <v>209</v>
      </c>
      <c r="B48" s="126" t="s">
        <v>208</v>
      </c>
      <c r="C48" s="152" t="s">
        <v>207</v>
      </c>
      <c r="D48" s="153"/>
      <c r="E48" s="153"/>
      <c r="F48" s="154"/>
      <c r="G48" s="125"/>
      <c r="H48" s="124"/>
      <c r="I48" s="132"/>
    </row>
    <row r="49" spans="1:9" ht="15.6">
      <c r="A49" s="127" t="s">
        <v>64</v>
      </c>
      <c r="B49" s="126" t="s">
        <v>206</v>
      </c>
      <c r="C49" s="152" t="s">
        <v>206</v>
      </c>
      <c r="D49" s="153"/>
      <c r="E49" s="153"/>
      <c r="F49" s="154"/>
      <c r="G49" s="125"/>
      <c r="H49" s="132"/>
      <c r="I49" s="132"/>
    </row>
    <row r="50" spans="1:9" ht="15.6">
      <c r="A50" s="127" t="s">
        <v>205</v>
      </c>
      <c r="B50" s="126" t="s">
        <v>204</v>
      </c>
      <c r="C50" s="152" t="s">
        <v>203</v>
      </c>
      <c r="D50" s="153"/>
      <c r="E50" s="153"/>
      <c r="F50" s="154"/>
      <c r="G50" s="125"/>
      <c r="H50" s="132"/>
      <c r="I50" s="132"/>
    </row>
    <row r="51" spans="1:9" ht="15.6">
      <c r="A51" s="131" t="s">
        <v>105</v>
      </c>
      <c r="B51" s="130" t="s">
        <v>202</v>
      </c>
      <c r="C51" s="149" t="s">
        <v>202</v>
      </c>
      <c r="D51" s="150"/>
      <c r="E51" s="150"/>
      <c r="F51" s="151"/>
      <c r="G51" s="129"/>
      <c r="H51" s="132"/>
      <c r="I51" s="132"/>
    </row>
    <row r="52" spans="1:9" ht="30" customHeight="1">
      <c r="A52" s="131" t="s">
        <v>68</v>
      </c>
      <c r="B52" s="130" t="s">
        <v>201</v>
      </c>
      <c r="C52" s="159" t="s">
        <v>201</v>
      </c>
      <c r="D52" s="160"/>
      <c r="E52" s="160"/>
      <c r="F52" s="161"/>
      <c r="G52" s="129"/>
      <c r="H52" s="132"/>
      <c r="I52" s="132"/>
    </row>
    <row r="53" spans="1:9" ht="15.6">
      <c r="A53" s="131" t="s">
        <v>50</v>
      </c>
      <c r="B53" s="130" t="s">
        <v>200</v>
      </c>
      <c r="C53" s="149" t="s">
        <v>200</v>
      </c>
      <c r="D53" s="150"/>
      <c r="E53" s="150"/>
      <c r="F53" s="151"/>
      <c r="G53" s="129"/>
      <c r="H53" s="132"/>
      <c r="I53" s="132"/>
    </row>
    <row r="54" spans="1:9" ht="30" customHeight="1">
      <c r="A54" s="131" t="s">
        <v>199</v>
      </c>
      <c r="B54" s="131" t="s">
        <v>198</v>
      </c>
      <c r="C54" s="163" t="s">
        <v>198</v>
      </c>
      <c r="D54" s="160"/>
      <c r="E54" s="160"/>
      <c r="F54" s="161"/>
      <c r="G54" s="129"/>
      <c r="H54" s="128">
        <f>SUM(H46,H47,H51,H52,H53)</f>
        <v>4993.4999999998836</v>
      </c>
      <c r="I54" s="128">
        <f>SUM(I46,I47,I51,I52,I53)</f>
        <v>-936.93999999971129</v>
      </c>
    </row>
    <row r="55" spans="1:9" ht="15.6">
      <c r="A55" s="131" t="s">
        <v>66</v>
      </c>
      <c r="B55" s="131" t="s">
        <v>197</v>
      </c>
      <c r="C55" s="164" t="s">
        <v>197</v>
      </c>
      <c r="D55" s="150"/>
      <c r="E55" s="150"/>
      <c r="F55" s="151"/>
      <c r="G55" s="129"/>
      <c r="H55" s="132"/>
      <c r="I55" s="132"/>
    </row>
    <row r="56" spans="1:9" ht="15.6">
      <c r="A56" s="131" t="s">
        <v>196</v>
      </c>
      <c r="B56" s="130" t="s">
        <v>195</v>
      </c>
      <c r="C56" s="149" t="s">
        <v>195</v>
      </c>
      <c r="D56" s="150"/>
      <c r="E56" s="150"/>
      <c r="F56" s="151"/>
      <c r="G56" s="129"/>
      <c r="H56" s="128">
        <f>SUM(H54,H55)</f>
        <v>4993.4999999998836</v>
      </c>
      <c r="I56" s="128">
        <f>SUM(I54,I55)</f>
        <v>-936.93999999971129</v>
      </c>
    </row>
    <row r="57" spans="1:9" ht="15.6">
      <c r="A57" s="127" t="s">
        <v>66</v>
      </c>
      <c r="B57" s="126" t="s">
        <v>194</v>
      </c>
      <c r="C57" s="152" t="s">
        <v>194</v>
      </c>
      <c r="D57" s="153"/>
      <c r="E57" s="153"/>
      <c r="F57" s="154"/>
      <c r="G57" s="125"/>
      <c r="H57" s="124"/>
      <c r="I57" s="124"/>
    </row>
    <row r="58" spans="1:9" ht="15.6">
      <c r="A58" s="127" t="s">
        <v>64</v>
      </c>
      <c r="B58" s="126" t="s">
        <v>193</v>
      </c>
      <c r="C58" s="152" t="s">
        <v>193</v>
      </c>
      <c r="D58" s="153"/>
      <c r="E58" s="153"/>
      <c r="F58" s="154"/>
      <c r="G58" s="125"/>
      <c r="H58" s="124"/>
      <c r="I58" s="124"/>
    </row>
    <row r="59" spans="1:9">
      <c r="A59" s="123"/>
      <c r="B59" s="123"/>
      <c r="C59" s="123"/>
      <c r="D59" s="123"/>
      <c r="G59" s="122"/>
      <c r="H59" s="122"/>
      <c r="I59" s="122"/>
    </row>
    <row r="60" spans="1:9" ht="15.75" customHeight="1">
      <c r="A60" s="158" t="s">
        <v>192</v>
      </c>
      <c r="B60" s="158"/>
      <c r="C60" s="158"/>
      <c r="D60" s="158"/>
      <c r="E60" s="158"/>
      <c r="F60" s="158"/>
      <c r="G60" s="121"/>
      <c r="H60" s="155" t="s">
        <v>191</v>
      </c>
      <c r="I60" s="155"/>
    </row>
    <row r="61" spans="1:9" s="115" customFormat="1" ht="18.75" customHeight="1">
      <c r="A61" s="157" t="s">
        <v>190</v>
      </c>
      <c r="B61" s="157"/>
      <c r="C61" s="157"/>
      <c r="D61" s="157"/>
      <c r="E61" s="157"/>
      <c r="F61" s="157"/>
      <c r="G61" s="120" t="s">
        <v>42</v>
      </c>
      <c r="H61" s="156" t="s">
        <v>41</v>
      </c>
      <c r="I61" s="156"/>
    </row>
    <row r="62" spans="1:9" s="115" customFormat="1" ht="10.5" customHeight="1">
      <c r="A62" s="119"/>
      <c r="B62" s="119"/>
      <c r="C62" s="119"/>
      <c r="D62" s="119"/>
      <c r="E62" s="119"/>
      <c r="F62" s="119"/>
      <c r="G62" s="119"/>
      <c r="H62" s="118"/>
      <c r="I62" s="118"/>
    </row>
    <row r="63" spans="1:9" s="115" customFormat="1" ht="15" customHeight="1">
      <c r="A63" s="162" t="s">
        <v>189</v>
      </c>
      <c r="B63" s="162"/>
      <c r="C63" s="162"/>
      <c r="D63" s="162"/>
      <c r="E63" s="162"/>
      <c r="F63" s="162"/>
      <c r="G63" s="117" t="s">
        <v>188</v>
      </c>
      <c r="H63" s="146" t="s">
        <v>187</v>
      </c>
      <c r="I63" s="146"/>
    </row>
    <row r="64" spans="1:9" s="115" customFormat="1" ht="12" customHeight="1">
      <c r="A64" s="147" t="s">
        <v>186</v>
      </c>
      <c r="B64" s="147"/>
      <c r="C64" s="147"/>
      <c r="D64" s="147"/>
      <c r="E64" s="147"/>
      <c r="F64" s="147"/>
      <c r="G64" s="116" t="s">
        <v>185</v>
      </c>
      <c r="H64" s="148" t="s">
        <v>41</v>
      </c>
      <c r="I64" s="148"/>
    </row>
    <row r="67" spans="1:10" ht="13.2" customHeight="1">
      <c r="A67" s="5"/>
      <c r="B67" s="5"/>
      <c r="C67" s="5"/>
      <c r="D67" s="5"/>
      <c r="E67" s="6"/>
      <c r="F67" s="5"/>
      <c r="G67" s="5"/>
      <c r="H67" s="4"/>
      <c r="I67" s="5"/>
      <c r="J67" s="5"/>
    </row>
  </sheetData>
  <mergeCells count="62">
    <mergeCell ref="A10:I10"/>
    <mergeCell ref="A12:I12"/>
    <mergeCell ref="A13:I13"/>
    <mergeCell ref="A11:I11"/>
    <mergeCell ref="A5:I5"/>
    <mergeCell ref="A6:I6"/>
    <mergeCell ref="A7:I7"/>
    <mergeCell ref="A8:I8"/>
    <mergeCell ref="A9:I9"/>
    <mergeCell ref="C21:F21"/>
    <mergeCell ref="A14:I14"/>
    <mergeCell ref="A15:I15"/>
    <mergeCell ref="A17:I17"/>
    <mergeCell ref="A18:I18"/>
    <mergeCell ref="C35:F3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44:F44"/>
    <mergeCell ref="C38:F38"/>
    <mergeCell ref="C39:F39"/>
    <mergeCell ref="C22:F22"/>
    <mergeCell ref="C20:F20"/>
    <mergeCell ref="C55:F55"/>
    <mergeCell ref="C27:F27"/>
    <mergeCell ref="C28:F28"/>
    <mergeCell ref="C47:F47"/>
    <mergeCell ref="A20:B20"/>
    <mergeCell ref="C42:F42"/>
    <mergeCell ref="C43:F43"/>
    <mergeCell ref="C29:F29"/>
    <mergeCell ref="C30:F30"/>
    <mergeCell ref="C40:F40"/>
    <mergeCell ref="C41:F41"/>
    <mergeCell ref="C37:F37"/>
    <mergeCell ref="C31:F31"/>
    <mergeCell ref="C32:F32"/>
    <mergeCell ref="C33:F33"/>
    <mergeCell ref="C34:F34"/>
    <mergeCell ref="C36:F36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4:F54"/>
  </mergeCells>
  <printOptions horizontalCentered="1"/>
  <pageMargins left="1.1811023622047245" right="0.39370078740157483" top="0.78740157480314965" bottom="0.39370078740157483" header="0.51181102362204722" footer="0.51181102362204722"/>
  <pageSetup paperSize="9" scale="45" fitToHeight="0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opLeftCell="A59" zoomScaleNormal="100" zoomScaleSheetLayoutView="100" workbookViewId="0">
      <selection activeCell="I19" sqref="I19:I37"/>
    </sheetView>
  </sheetViews>
  <sheetFormatPr defaultColWidth="9.109375" defaultRowHeight="13.2"/>
  <cols>
    <col min="1" max="1" width="10.5546875" style="22" customWidth="1"/>
    <col min="2" max="2" width="3.109375" style="24" customWidth="1"/>
    <col min="3" max="3" width="2.6640625" style="24" customWidth="1"/>
    <col min="4" max="4" width="59" style="24" customWidth="1"/>
    <col min="5" max="5" width="7.6640625" style="23" customWidth="1"/>
    <col min="6" max="6" width="11.88671875" style="22" customWidth="1"/>
    <col min="7" max="7" width="12.88671875" style="22" customWidth="1"/>
    <col min="8" max="8" width="5.33203125" style="22" customWidth="1"/>
    <col min="9" max="16384" width="9.109375" style="22"/>
  </cols>
  <sheetData>
    <row r="1" spans="1:7">
      <c r="A1" s="112"/>
      <c r="B1" s="23"/>
      <c r="C1" s="23"/>
      <c r="D1" s="23"/>
      <c r="E1" s="113"/>
      <c r="F1" s="112"/>
      <c r="G1" s="112"/>
    </row>
    <row r="2" spans="1:7">
      <c r="E2" s="184" t="s">
        <v>184</v>
      </c>
      <c r="F2" s="185"/>
      <c r="G2" s="185"/>
    </row>
    <row r="3" spans="1:7">
      <c r="E3" s="186" t="s">
        <v>183</v>
      </c>
      <c r="F3" s="187"/>
      <c r="G3" s="187"/>
    </row>
    <row r="5" spans="1:7">
      <c r="A5" s="194" t="s">
        <v>182</v>
      </c>
      <c r="B5" s="195"/>
      <c r="C5" s="195"/>
      <c r="D5" s="195"/>
      <c r="E5" s="195"/>
      <c r="F5" s="193"/>
      <c r="G5" s="193"/>
    </row>
    <row r="6" spans="1:7">
      <c r="A6" s="196"/>
      <c r="B6" s="196"/>
      <c r="C6" s="196"/>
      <c r="D6" s="196"/>
      <c r="E6" s="196"/>
      <c r="F6" s="196"/>
      <c r="G6" s="196"/>
    </row>
    <row r="7" spans="1:7">
      <c r="A7" s="188" t="s">
        <v>181</v>
      </c>
      <c r="B7" s="189"/>
      <c r="C7" s="189"/>
      <c r="D7" s="189"/>
      <c r="E7" s="189"/>
      <c r="F7" s="190"/>
      <c r="G7" s="190"/>
    </row>
    <row r="8" spans="1:7">
      <c r="A8" s="191" t="s">
        <v>180</v>
      </c>
      <c r="B8" s="192"/>
      <c r="C8" s="192"/>
      <c r="D8" s="192"/>
      <c r="E8" s="192"/>
      <c r="F8" s="193"/>
      <c r="G8" s="193"/>
    </row>
    <row r="9" spans="1:7" ht="12.75" customHeight="1">
      <c r="A9" s="191" t="s">
        <v>179</v>
      </c>
      <c r="B9" s="192"/>
      <c r="C9" s="192"/>
      <c r="D9" s="192"/>
      <c r="E9" s="192"/>
      <c r="F9" s="193"/>
      <c r="G9" s="193"/>
    </row>
    <row r="10" spans="1:7">
      <c r="A10" s="201" t="s">
        <v>178</v>
      </c>
      <c r="B10" s="202"/>
      <c r="C10" s="202"/>
      <c r="D10" s="202"/>
      <c r="E10" s="202"/>
      <c r="F10" s="203"/>
      <c r="G10" s="203"/>
    </row>
    <row r="11" spans="1:7">
      <c r="A11" s="203"/>
      <c r="B11" s="203"/>
      <c r="C11" s="203"/>
      <c r="D11" s="203"/>
      <c r="E11" s="203"/>
      <c r="F11" s="203"/>
      <c r="G11" s="203"/>
    </row>
    <row r="12" spans="1:7">
      <c r="A12" s="200"/>
      <c r="B12" s="193"/>
      <c r="C12" s="193"/>
      <c r="D12" s="193"/>
      <c r="E12" s="193"/>
    </row>
    <row r="13" spans="1:7">
      <c r="A13" s="194" t="s">
        <v>177</v>
      </c>
      <c r="B13" s="195"/>
      <c r="C13" s="195"/>
      <c r="D13" s="195"/>
      <c r="E13" s="195"/>
      <c r="F13" s="204"/>
      <c r="G13" s="204"/>
    </row>
    <row r="14" spans="1:7">
      <c r="A14" s="194" t="s">
        <v>176</v>
      </c>
      <c r="B14" s="195"/>
      <c r="C14" s="195"/>
      <c r="D14" s="195"/>
      <c r="E14" s="195"/>
      <c r="F14" s="204"/>
      <c r="G14" s="204"/>
    </row>
    <row r="15" spans="1:7">
      <c r="A15" s="109"/>
      <c r="B15" s="111"/>
      <c r="C15" s="111"/>
      <c r="D15" s="111"/>
      <c r="E15" s="111"/>
      <c r="F15" s="110"/>
      <c r="G15" s="110"/>
    </row>
    <row r="16" spans="1:7">
      <c r="A16" s="205" t="s">
        <v>175</v>
      </c>
      <c r="B16" s="206"/>
      <c r="C16" s="206"/>
      <c r="D16" s="206"/>
      <c r="E16" s="206"/>
      <c r="F16" s="207"/>
      <c r="G16" s="207"/>
    </row>
    <row r="17" spans="1:7">
      <c r="A17" s="191" t="s">
        <v>174</v>
      </c>
      <c r="B17" s="191"/>
      <c r="C17" s="191"/>
      <c r="D17" s="191"/>
      <c r="E17" s="191"/>
      <c r="F17" s="208"/>
      <c r="G17" s="208"/>
    </row>
    <row r="18" spans="1:7" ht="12.75" customHeight="1">
      <c r="A18" s="109"/>
      <c r="B18" s="26"/>
      <c r="C18" s="26"/>
      <c r="D18" s="209" t="s">
        <v>173</v>
      </c>
      <c r="E18" s="209"/>
      <c r="F18" s="209"/>
      <c r="G18" s="209"/>
    </row>
    <row r="19" spans="1:7" ht="67.5" customHeight="1">
      <c r="A19" s="103" t="s">
        <v>35</v>
      </c>
      <c r="B19" s="197" t="s">
        <v>172</v>
      </c>
      <c r="C19" s="198"/>
      <c r="D19" s="199"/>
      <c r="E19" s="108" t="s">
        <v>171</v>
      </c>
      <c r="F19" s="36" t="s">
        <v>169</v>
      </c>
      <c r="G19" s="36" t="s">
        <v>170</v>
      </c>
    </row>
    <row r="20" spans="1:7" s="24" customFormat="1" ht="12.75" customHeight="1">
      <c r="A20" s="36" t="s">
        <v>168</v>
      </c>
      <c r="B20" s="88" t="s">
        <v>167</v>
      </c>
      <c r="C20" s="44"/>
      <c r="D20" s="87"/>
      <c r="E20" s="45"/>
      <c r="F20" s="37">
        <f>SUM(F21,F27,F38,F39)</f>
        <v>1204708.33</v>
      </c>
      <c r="G20" s="37">
        <f>SUM(G21,G27,G38,G39)</f>
        <v>1221203.71</v>
      </c>
    </row>
    <row r="21" spans="1:7" s="24" customFormat="1" ht="12.75" customHeight="1">
      <c r="A21" s="35" t="s">
        <v>66</v>
      </c>
      <c r="B21" s="57" t="s">
        <v>166</v>
      </c>
      <c r="C21" s="107"/>
      <c r="D21" s="106"/>
      <c r="E21" s="45"/>
      <c r="F21" s="41">
        <f>SUM(F22:F26)</f>
        <v>1154.5200000000004</v>
      </c>
      <c r="G21" s="41">
        <f>SUM(G22:G26)</f>
        <v>613.88000000000011</v>
      </c>
    </row>
    <row r="22" spans="1:7" s="24" customFormat="1" ht="12.75" customHeight="1">
      <c r="A22" s="45" t="s">
        <v>102</v>
      </c>
      <c r="B22" s="54"/>
      <c r="C22" s="43" t="s">
        <v>165</v>
      </c>
      <c r="D22" s="77"/>
      <c r="E22" s="105"/>
      <c r="F22" s="41"/>
      <c r="G22" s="41"/>
    </row>
    <row r="23" spans="1:7" s="24" customFormat="1" ht="12.75" customHeight="1">
      <c r="A23" s="45" t="s">
        <v>100</v>
      </c>
      <c r="B23" s="54"/>
      <c r="C23" s="43" t="s">
        <v>164</v>
      </c>
      <c r="D23" s="53"/>
      <c r="E23" s="38"/>
      <c r="F23" s="41">
        <v>1154.5200000000004</v>
      </c>
      <c r="G23" s="41">
        <v>613.88000000000011</v>
      </c>
    </row>
    <row r="24" spans="1:7" s="24" customFormat="1" ht="12.75" customHeight="1">
      <c r="A24" s="45" t="s">
        <v>138</v>
      </c>
      <c r="B24" s="54"/>
      <c r="C24" s="43" t="s">
        <v>163</v>
      </c>
      <c r="D24" s="53"/>
      <c r="E24" s="38"/>
      <c r="F24" s="41"/>
      <c r="G24" s="41"/>
    </row>
    <row r="25" spans="1:7" s="24" customFormat="1" ht="12.75" customHeight="1">
      <c r="A25" s="45" t="s">
        <v>136</v>
      </c>
      <c r="B25" s="54"/>
      <c r="C25" s="43" t="s">
        <v>162</v>
      </c>
      <c r="D25" s="53"/>
      <c r="E25" s="35"/>
      <c r="F25" s="41"/>
      <c r="G25" s="41"/>
    </row>
    <row r="26" spans="1:7" s="24" customFormat="1" ht="12.75" customHeight="1">
      <c r="A26" s="104" t="s">
        <v>134</v>
      </c>
      <c r="B26" s="54"/>
      <c r="C26" s="78" t="s">
        <v>161</v>
      </c>
      <c r="D26" s="77"/>
      <c r="E26" s="35"/>
      <c r="F26" s="41"/>
      <c r="G26" s="41"/>
    </row>
    <row r="27" spans="1:7" s="24" customFormat="1" ht="12.75" customHeight="1">
      <c r="A27" s="49" t="s">
        <v>64</v>
      </c>
      <c r="B27" s="48" t="s">
        <v>160</v>
      </c>
      <c r="C27" s="47"/>
      <c r="D27" s="46"/>
      <c r="E27" s="35" t="s">
        <v>159</v>
      </c>
      <c r="F27" s="41">
        <f>SUM(F28:F37)</f>
        <v>1203553.81</v>
      </c>
      <c r="G27" s="41">
        <f>SUM(G28:G37)</f>
        <v>1220589.83</v>
      </c>
    </row>
    <row r="28" spans="1:7" s="24" customFormat="1" ht="12.75" customHeight="1">
      <c r="A28" s="45" t="s">
        <v>62</v>
      </c>
      <c r="B28" s="54"/>
      <c r="C28" s="43" t="s">
        <v>158</v>
      </c>
      <c r="D28" s="53"/>
      <c r="E28" s="38"/>
      <c r="F28" s="41"/>
      <c r="G28" s="41"/>
    </row>
    <row r="29" spans="1:7" s="24" customFormat="1" ht="12.75" customHeight="1">
      <c r="A29" s="45" t="s">
        <v>60</v>
      </c>
      <c r="B29" s="54"/>
      <c r="C29" s="43" t="s">
        <v>157</v>
      </c>
      <c r="D29" s="53"/>
      <c r="E29" s="38"/>
      <c r="F29" s="41">
        <v>1094960.96</v>
      </c>
      <c r="G29" s="41">
        <v>1105254.51</v>
      </c>
    </row>
    <row r="30" spans="1:7" s="24" customFormat="1" ht="12.75" customHeight="1">
      <c r="A30" s="45" t="s">
        <v>92</v>
      </c>
      <c r="B30" s="54"/>
      <c r="C30" s="43" t="s">
        <v>156</v>
      </c>
      <c r="D30" s="53"/>
      <c r="E30" s="38"/>
      <c r="F30" s="41">
        <v>23253.170000000006</v>
      </c>
      <c r="G30" s="41">
        <v>24978.81</v>
      </c>
    </row>
    <row r="31" spans="1:7" s="24" customFormat="1" ht="12.75" customHeight="1">
      <c r="A31" s="45" t="s">
        <v>90</v>
      </c>
      <c r="B31" s="54"/>
      <c r="C31" s="43" t="s">
        <v>155</v>
      </c>
      <c r="D31" s="53"/>
      <c r="E31" s="38"/>
      <c r="F31" s="41"/>
      <c r="G31" s="41"/>
    </row>
    <row r="32" spans="1:7" s="24" customFormat="1" ht="12.75" customHeight="1">
      <c r="A32" s="45" t="s">
        <v>88</v>
      </c>
      <c r="B32" s="54"/>
      <c r="C32" s="43" t="s">
        <v>154</v>
      </c>
      <c r="D32" s="53"/>
      <c r="E32" s="38"/>
      <c r="F32" s="41">
        <v>36519.000000000007</v>
      </c>
      <c r="G32" s="41">
        <v>41462.050000000003</v>
      </c>
    </row>
    <row r="33" spans="1:7" s="24" customFormat="1" ht="12.75" customHeight="1">
      <c r="A33" s="45" t="s">
        <v>86</v>
      </c>
      <c r="B33" s="54"/>
      <c r="C33" s="43" t="s">
        <v>153</v>
      </c>
      <c r="D33" s="53"/>
      <c r="E33" s="38"/>
      <c r="F33" s="41">
        <v>36192.58</v>
      </c>
      <c r="G33" s="41">
        <v>36192.58</v>
      </c>
    </row>
    <row r="34" spans="1:7" s="24" customFormat="1" ht="12.75" customHeight="1">
      <c r="A34" s="45" t="s">
        <v>80</v>
      </c>
      <c r="B34" s="54"/>
      <c r="C34" s="43" t="s">
        <v>152</v>
      </c>
      <c r="D34" s="53"/>
      <c r="E34" s="38"/>
      <c r="F34" s="41"/>
      <c r="G34" s="41"/>
    </row>
    <row r="35" spans="1:7" s="24" customFormat="1" ht="12.75" customHeight="1">
      <c r="A35" s="45" t="s">
        <v>78</v>
      </c>
      <c r="B35" s="54"/>
      <c r="C35" s="43" t="s">
        <v>151</v>
      </c>
      <c r="D35" s="53"/>
      <c r="E35" s="38"/>
      <c r="F35" s="41">
        <v>12628.099999999999</v>
      </c>
      <c r="G35" s="41">
        <v>12701.880000000005</v>
      </c>
    </row>
    <row r="36" spans="1:7" s="24" customFormat="1" ht="12.75" customHeight="1">
      <c r="A36" s="45" t="s">
        <v>76</v>
      </c>
      <c r="B36" s="65"/>
      <c r="C36" s="64" t="s">
        <v>150</v>
      </c>
      <c r="D36" s="63"/>
      <c r="E36" s="38"/>
      <c r="F36" s="41"/>
      <c r="G36" s="41"/>
    </row>
    <row r="37" spans="1:7" s="24" customFormat="1" ht="12.75" customHeight="1">
      <c r="A37" s="45" t="s">
        <v>74</v>
      </c>
      <c r="B37" s="54"/>
      <c r="C37" s="43" t="s">
        <v>149</v>
      </c>
      <c r="D37" s="53"/>
      <c r="E37" s="35"/>
      <c r="F37" s="41"/>
      <c r="G37" s="41"/>
    </row>
    <row r="38" spans="1:7" s="24" customFormat="1" ht="12.75" customHeight="1">
      <c r="A38" s="35" t="s">
        <v>58</v>
      </c>
      <c r="B38" s="60" t="s">
        <v>148</v>
      </c>
      <c r="C38" s="60"/>
      <c r="D38" s="89"/>
      <c r="E38" s="35"/>
      <c r="F38" s="41"/>
      <c r="G38" s="41"/>
    </row>
    <row r="39" spans="1:7" s="24" customFormat="1" ht="12.75" customHeight="1">
      <c r="A39" s="35" t="s">
        <v>56</v>
      </c>
      <c r="B39" s="60" t="s">
        <v>147</v>
      </c>
      <c r="C39" s="60"/>
      <c r="D39" s="89"/>
      <c r="E39" s="58"/>
      <c r="F39" s="41"/>
      <c r="G39" s="41"/>
    </row>
    <row r="40" spans="1:7" s="24" customFormat="1" ht="12.75" customHeight="1">
      <c r="A40" s="36" t="s">
        <v>146</v>
      </c>
      <c r="B40" s="88" t="s">
        <v>145</v>
      </c>
      <c r="C40" s="44"/>
      <c r="D40" s="87"/>
      <c r="E40" s="38"/>
      <c r="F40" s="41"/>
      <c r="G40" s="41"/>
    </row>
    <row r="41" spans="1:7" s="24" customFormat="1" ht="12.75" customHeight="1">
      <c r="A41" s="103" t="s">
        <v>144</v>
      </c>
      <c r="B41" s="102" t="s">
        <v>143</v>
      </c>
      <c r="C41" s="100"/>
      <c r="D41" s="101"/>
      <c r="E41" s="35"/>
      <c r="F41" s="37">
        <f>SUM(F42,F48,F49,F56,F57)</f>
        <v>72654.599999999991</v>
      </c>
      <c r="G41" s="37">
        <f>SUM(G42,G48,G49,G56,G57)</f>
        <v>71804.790000000008</v>
      </c>
    </row>
    <row r="42" spans="1:7" s="24" customFormat="1" ht="12.75" customHeight="1">
      <c r="A42" s="52" t="s">
        <v>66</v>
      </c>
      <c r="B42" s="97" t="s">
        <v>142</v>
      </c>
      <c r="C42" s="81"/>
      <c r="D42" s="96"/>
      <c r="E42" s="35" t="s">
        <v>141</v>
      </c>
      <c r="F42" s="41">
        <f>SUM(F43:F47)</f>
        <v>16585.75</v>
      </c>
      <c r="G42" s="41">
        <f>SUM(G43:G47)</f>
        <v>16385.2</v>
      </c>
    </row>
    <row r="43" spans="1:7" s="24" customFormat="1" ht="12.75" customHeight="1">
      <c r="A43" s="66" t="s">
        <v>102</v>
      </c>
      <c r="B43" s="65"/>
      <c r="C43" s="64" t="s">
        <v>140</v>
      </c>
      <c r="D43" s="63"/>
      <c r="E43" s="38"/>
      <c r="F43" s="41"/>
      <c r="G43" s="41"/>
    </row>
    <row r="44" spans="1:7" s="24" customFormat="1" ht="12.75" customHeight="1">
      <c r="A44" s="66" t="s">
        <v>100</v>
      </c>
      <c r="B44" s="65"/>
      <c r="C44" s="64" t="s">
        <v>139</v>
      </c>
      <c r="D44" s="63"/>
      <c r="E44" s="38"/>
      <c r="F44" s="41">
        <v>114.32</v>
      </c>
      <c r="G44" s="41">
        <v>152.15</v>
      </c>
    </row>
    <row r="45" spans="1:7" s="24" customFormat="1">
      <c r="A45" s="66" t="s">
        <v>138</v>
      </c>
      <c r="B45" s="65"/>
      <c r="C45" s="64" t="s">
        <v>137</v>
      </c>
      <c r="D45" s="63"/>
      <c r="E45" s="38"/>
      <c r="F45" s="41"/>
      <c r="G45" s="41"/>
    </row>
    <row r="46" spans="1:7" s="24" customFormat="1">
      <c r="A46" s="66" t="s">
        <v>136</v>
      </c>
      <c r="B46" s="65"/>
      <c r="C46" s="64" t="s">
        <v>135</v>
      </c>
      <c r="D46" s="63"/>
      <c r="E46" s="38"/>
      <c r="F46" s="41">
        <v>879.46</v>
      </c>
      <c r="G46" s="41">
        <v>641.07999999999993</v>
      </c>
    </row>
    <row r="47" spans="1:7" s="24" customFormat="1" ht="12.75" customHeight="1">
      <c r="A47" s="66" t="s">
        <v>134</v>
      </c>
      <c r="B47" s="100"/>
      <c r="C47" s="182" t="s">
        <v>133</v>
      </c>
      <c r="D47" s="183"/>
      <c r="E47" s="38"/>
      <c r="F47" s="41">
        <v>15591.970000000001</v>
      </c>
      <c r="G47" s="41">
        <v>15591.970000000001</v>
      </c>
    </row>
    <row r="48" spans="1:7" s="24" customFormat="1" ht="12.75" customHeight="1">
      <c r="A48" s="52" t="s">
        <v>64</v>
      </c>
      <c r="B48" s="99" t="s">
        <v>132</v>
      </c>
      <c r="C48" s="71"/>
      <c r="D48" s="98"/>
      <c r="E48" s="35"/>
      <c r="F48" s="41"/>
      <c r="G48" s="41"/>
    </row>
    <row r="49" spans="1:7" s="24" customFormat="1" ht="12.75" customHeight="1">
      <c r="A49" s="52" t="s">
        <v>58</v>
      </c>
      <c r="B49" s="97" t="s">
        <v>131</v>
      </c>
      <c r="C49" s="81"/>
      <c r="D49" s="96"/>
      <c r="E49" s="35" t="s">
        <v>130</v>
      </c>
      <c r="F49" s="41">
        <f>SUM(F50:F55)</f>
        <v>55326.43</v>
      </c>
      <c r="G49" s="41">
        <f>SUM(G50:G55)</f>
        <v>52842.850000000006</v>
      </c>
    </row>
    <row r="50" spans="1:7" s="24" customFormat="1" ht="12.75" customHeight="1">
      <c r="A50" s="66" t="s">
        <v>129</v>
      </c>
      <c r="B50" s="81"/>
      <c r="C50" s="95" t="s">
        <v>128</v>
      </c>
      <c r="D50" s="79"/>
      <c r="E50" s="35"/>
      <c r="F50" s="41"/>
      <c r="G50" s="41"/>
    </row>
    <row r="51" spans="1:7" s="24" customFormat="1" ht="12.75" customHeight="1">
      <c r="A51" s="94" t="s">
        <v>127</v>
      </c>
      <c r="B51" s="65"/>
      <c r="C51" s="64" t="s">
        <v>126</v>
      </c>
      <c r="D51" s="51"/>
      <c r="E51" s="93"/>
      <c r="F51" s="41"/>
      <c r="G51" s="41"/>
    </row>
    <row r="52" spans="1:7" s="24" customFormat="1" ht="12.75" customHeight="1">
      <c r="A52" s="66" t="s">
        <v>125</v>
      </c>
      <c r="B52" s="65"/>
      <c r="C52" s="64" t="s">
        <v>124</v>
      </c>
      <c r="D52" s="63"/>
      <c r="E52" s="62"/>
      <c r="F52" s="41"/>
      <c r="G52" s="41"/>
    </row>
    <row r="53" spans="1:7" s="24" customFormat="1" ht="12.75" customHeight="1">
      <c r="A53" s="66" t="s">
        <v>123</v>
      </c>
      <c r="B53" s="65"/>
      <c r="C53" s="182" t="s">
        <v>122</v>
      </c>
      <c r="D53" s="183"/>
      <c r="E53" s="62"/>
      <c r="F53" s="41"/>
      <c r="G53" s="41"/>
    </row>
    <row r="54" spans="1:7" s="24" customFormat="1" ht="12.75" customHeight="1">
      <c r="A54" s="66" t="s">
        <v>121</v>
      </c>
      <c r="B54" s="65"/>
      <c r="C54" s="64" t="s">
        <v>120</v>
      </c>
      <c r="D54" s="63"/>
      <c r="E54" s="62"/>
      <c r="F54" s="41">
        <v>53517.43</v>
      </c>
      <c r="G54" s="41">
        <v>49458.48</v>
      </c>
    </row>
    <row r="55" spans="1:7" s="24" customFormat="1" ht="12.75" customHeight="1">
      <c r="A55" s="66" t="s">
        <v>119</v>
      </c>
      <c r="B55" s="65"/>
      <c r="C55" s="64" t="s">
        <v>118</v>
      </c>
      <c r="D55" s="63"/>
      <c r="E55" s="35"/>
      <c r="F55" s="41">
        <v>1809</v>
      </c>
      <c r="G55" s="41">
        <v>3384.37</v>
      </c>
    </row>
    <row r="56" spans="1:7" s="24" customFormat="1" ht="12.75" customHeight="1">
      <c r="A56" s="52" t="s">
        <v>56</v>
      </c>
      <c r="B56" s="92" t="s">
        <v>117</v>
      </c>
      <c r="C56" s="92"/>
      <c r="D56" s="91"/>
      <c r="E56" s="62"/>
      <c r="F56" s="41"/>
      <c r="G56" s="41"/>
    </row>
    <row r="57" spans="1:7" s="24" customFormat="1" ht="12.75" customHeight="1">
      <c r="A57" s="52" t="s">
        <v>116</v>
      </c>
      <c r="B57" s="92" t="s">
        <v>115</v>
      </c>
      <c r="C57" s="92"/>
      <c r="D57" s="91"/>
      <c r="E57" s="35" t="s">
        <v>114</v>
      </c>
      <c r="F57" s="41">
        <v>742.42000000000007</v>
      </c>
      <c r="G57" s="41">
        <v>2576.7399999999998</v>
      </c>
    </row>
    <row r="58" spans="1:7" s="24" customFormat="1" ht="12.75" customHeight="1">
      <c r="A58" s="35"/>
      <c r="B58" s="48" t="s">
        <v>113</v>
      </c>
      <c r="C58" s="47"/>
      <c r="D58" s="46"/>
      <c r="E58" s="35"/>
      <c r="F58" s="41">
        <f>SUM(F20,F40,F41)</f>
        <v>1277362.9300000002</v>
      </c>
      <c r="G58" s="41">
        <f>SUM(G20,G40,G41)</f>
        <v>1293008.5</v>
      </c>
    </row>
    <row r="59" spans="1:7" s="24" customFormat="1" ht="12.75" customHeight="1">
      <c r="A59" s="36" t="s">
        <v>112</v>
      </c>
      <c r="B59" s="88" t="s">
        <v>111</v>
      </c>
      <c r="C59" s="88"/>
      <c r="D59" s="90"/>
      <c r="E59" s="35"/>
      <c r="F59" s="37">
        <f>SUM(F60:F63)</f>
        <v>1219000.4400000002</v>
      </c>
      <c r="G59" s="37">
        <f>SUM(G60:G63)</f>
        <v>1231809.02</v>
      </c>
    </row>
    <row r="60" spans="1:7" s="24" customFormat="1" ht="12.75" customHeight="1">
      <c r="A60" s="35" t="s">
        <v>66</v>
      </c>
      <c r="B60" s="60" t="s">
        <v>110</v>
      </c>
      <c r="C60" s="60"/>
      <c r="D60" s="89"/>
      <c r="E60" s="35"/>
      <c r="F60" s="41">
        <v>203007.55</v>
      </c>
      <c r="G60" s="41">
        <v>204761.24</v>
      </c>
    </row>
    <row r="61" spans="1:7" s="24" customFormat="1" ht="12.75" customHeight="1">
      <c r="A61" s="49" t="s">
        <v>64</v>
      </c>
      <c r="B61" s="48" t="s">
        <v>109</v>
      </c>
      <c r="C61" s="47"/>
      <c r="D61" s="46"/>
      <c r="E61" s="49"/>
      <c r="F61" s="41">
        <v>901254.83000000007</v>
      </c>
      <c r="G61" s="41">
        <v>912933.41999999993</v>
      </c>
    </row>
    <row r="62" spans="1:7" s="24" customFormat="1" ht="12.75" customHeight="1">
      <c r="A62" s="35" t="s">
        <v>58</v>
      </c>
      <c r="B62" s="212" t="s">
        <v>108</v>
      </c>
      <c r="C62" s="213"/>
      <c r="D62" s="214"/>
      <c r="E62" s="35"/>
      <c r="F62" s="41">
        <v>85471.29</v>
      </c>
      <c r="G62" s="41">
        <v>85811.61</v>
      </c>
    </row>
    <row r="63" spans="1:7" s="24" customFormat="1" ht="12.75" customHeight="1">
      <c r="A63" s="35" t="s">
        <v>107</v>
      </c>
      <c r="B63" s="60" t="s">
        <v>106</v>
      </c>
      <c r="C63" s="54"/>
      <c r="D63" s="59"/>
      <c r="E63" s="35"/>
      <c r="F63" s="41">
        <v>29266.77</v>
      </c>
      <c r="G63" s="41">
        <v>28302.75</v>
      </c>
    </row>
    <row r="64" spans="1:7" s="24" customFormat="1" ht="12.75" customHeight="1">
      <c r="A64" s="36" t="s">
        <v>105</v>
      </c>
      <c r="B64" s="88" t="s">
        <v>104</v>
      </c>
      <c r="C64" s="44"/>
      <c r="D64" s="87"/>
      <c r="E64" s="35"/>
      <c r="F64" s="37">
        <f>SUM(F65,F69)</f>
        <v>52129.42</v>
      </c>
      <c r="G64" s="37">
        <f>SUM(G65,G69)</f>
        <v>59959.91</v>
      </c>
    </row>
    <row r="65" spans="1:7" s="24" customFormat="1" ht="12.75" customHeight="1">
      <c r="A65" s="35" t="s">
        <v>66</v>
      </c>
      <c r="B65" s="57" t="s">
        <v>103</v>
      </c>
      <c r="C65" s="56"/>
      <c r="D65" s="55"/>
      <c r="E65" s="35"/>
      <c r="F65" s="41">
        <f>SUM(F66:F68)</f>
        <v>0</v>
      </c>
      <c r="G65" s="41">
        <f>SUM(G66:G68)</f>
        <v>0</v>
      </c>
    </row>
    <row r="66" spans="1:7" s="24" customFormat="1">
      <c r="A66" s="45" t="s">
        <v>102</v>
      </c>
      <c r="B66" s="84"/>
      <c r="C66" s="43" t="s">
        <v>101</v>
      </c>
      <c r="D66" s="83"/>
      <c r="E66" s="62"/>
      <c r="F66" s="41"/>
      <c r="G66" s="41"/>
    </row>
    <row r="67" spans="1:7" s="24" customFormat="1" ht="12.75" customHeight="1">
      <c r="A67" s="45" t="s">
        <v>100</v>
      </c>
      <c r="B67" s="54"/>
      <c r="C67" s="43" t="s">
        <v>99</v>
      </c>
      <c r="D67" s="53"/>
      <c r="E67" s="35"/>
      <c r="F67" s="41"/>
      <c r="G67" s="41"/>
    </row>
    <row r="68" spans="1:7" s="24" customFormat="1" ht="12.75" customHeight="1">
      <c r="A68" s="45" t="s">
        <v>98</v>
      </c>
      <c r="B68" s="54"/>
      <c r="C68" s="43" t="s">
        <v>97</v>
      </c>
      <c r="D68" s="53"/>
      <c r="E68" s="58"/>
      <c r="F68" s="41"/>
      <c r="G68" s="41"/>
    </row>
    <row r="69" spans="1:7" s="29" customFormat="1" ht="12.75" customHeight="1">
      <c r="A69" s="52" t="s">
        <v>64</v>
      </c>
      <c r="B69" s="86" t="s">
        <v>96</v>
      </c>
      <c r="C69" s="74"/>
      <c r="D69" s="85"/>
      <c r="E69" s="52" t="s">
        <v>95</v>
      </c>
      <c r="F69" s="41">
        <f>SUM(F70:F75,F78:F83)</f>
        <v>52129.42</v>
      </c>
      <c r="G69" s="41">
        <f>SUM(G70:G75,G78:G83)</f>
        <v>59959.91</v>
      </c>
    </row>
    <row r="70" spans="1:7" s="24" customFormat="1" ht="12.75" customHeight="1">
      <c r="A70" s="45" t="s">
        <v>62</v>
      </c>
      <c r="B70" s="54"/>
      <c r="C70" s="43" t="s">
        <v>94</v>
      </c>
      <c r="D70" s="77"/>
      <c r="E70" s="35"/>
      <c r="F70" s="41"/>
      <c r="G70" s="41"/>
    </row>
    <row r="71" spans="1:7" s="24" customFormat="1" ht="12.75" customHeight="1">
      <c r="A71" s="45" t="s">
        <v>60</v>
      </c>
      <c r="B71" s="84"/>
      <c r="C71" s="43" t="s">
        <v>93</v>
      </c>
      <c r="D71" s="83"/>
      <c r="E71" s="62"/>
      <c r="F71" s="41"/>
      <c r="G71" s="41"/>
    </row>
    <row r="72" spans="1:7" s="24" customFormat="1">
      <c r="A72" s="45" t="s">
        <v>92</v>
      </c>
      <c r="B72" s="84"/>
      <c r="C72" s="43" t="s">
        <v>91</v>
      </c>
      <c r="D72" s="83"/>
      <c r="E72" s="62"/>
      <c r="F72" s="41"/>
      <c r="G72" s="41"/>
    </row>
    <row r="73" spans="1:7" s="24" customFormat="1">
      <c r="A73" s="82" t="s">
        <v>90</v>
      </c>
      <c r="B73" s="81"/>
      <c r="C73" s="80" t="s">
        <v>89</v>
      </c>
      <c r="D73" s="79"/>
      <c r="E73" s="62"/>
      <c r="F73" s="41"/>
      <c r="G73" s="41"/>
    </row>
    <row r="74" spans="1:7" s="24" customFormat="1">
      <c r="A74" s="35" t="s">
        <v>88</v>
      </c>
      <c r="B74" s="78"/>
      <c r="C74" s="78" t="s">
        <v>87</v>
      </c>
      <c r="D74" s="77"/>
      <c r="E74" s="76"/>
      <c r="F74" s="41"/>
      <c r="G74" s="41"/>
    </row>
    <row r="75" spans="1:7" s="24" customFormat="1" ht="12.75" customHeight="1">
      <c r="A75" s="75" t="s">
        <v>86</v>
      </c>
      <c r="B75" s="74"/>
      <c r="C75" s="73" t="s">
        <v>85</v>
      </c>
      <c r="D75" s="72"/>
      <c r="E75" s="35"/>
      <c r="F75" s="41">
        <f>SUM(F76,F77)</f>
        <v>0</v>
      </c>
      <c r="G75" s="41">
        <f>SUM(G76,G77)</f>
        <v>0</v>
      </c>
    </row>
    <row r="76" spans="1:7" s="24" customFormat="1" ht="12.75" customHeight="1">
      <c r="A76" s="66" t="s">
        <v>84</v>
      </c>
      <c r="B76" s="65"/>
      <c r="C76" s="51"/>
      <c r="D76" s="63" t="s">
        <v>83</v>
      </c>
      <c r="E76" s="62"/>
      <c r="F76" s="41"/>
      <c r="G76" s="41"/>
    </row>
    <row r="77" spans="1:7" s="24" customFormat="1" ht="12.75" customHeight="1">
      <c r="A77" s="66" t="s">
        <v>82</v>
      </c>
      <c r="B77" s="65"/>
      <c r="C77" s="51"/>
      <c r="D77" s="63" t="s">
        <v>81</v>
      </c>
      <c r="E77" s="38"/>
      <c r="F77" s="41"/>
      <c r="G77" s="41"/>
    </row>
    <row r="78" spans="1:7" s="24" customFormat="1" ht="12.75" customHeight="1">
      <c r="A78" s="66" t="s">
        <v>80</v>
      </c>
      <c r="B78" s="71"/>
      <c r="C78" s="70" t="s">
        <v>79</v>
      </c>
      <c r="D78" s="69"/>
      <c r="E78" s="38"/>
      <c r="F78" s="41"/>
      <c r="G78" s="41"/>
    </row>
    <row r="79" spans="1:7" s="24" customFormat="1" ht="12.75" customHeight="1">
      <c r="A79" s="66" t="s">
        <v>78</v>
      </c>
      <c r="B79" s="68"/>
      <c r="C79" s="64" t="s">
        <v>77</v>
      </c>
      <c r="D79" s="67"/>
      <c r="E79" s="62"/>
      <c r="F79" s="41"/>
      <c r="G79" s="41"/>
    </row>
    <row r="80" spans="1:7" s="24" customFormat="1" ht="12.75" customHeight="1">
      <c r="A80" s="66" t="s">
        <v>76</v>
      </c>
      <c r="B80" s="54"/>
      <c r="C80" s="43" t="s">
        <v>75</v>
      </c>
      <c r="D80" s="53"/>
      <c r="E80" s="62"/>
      <c r="F80" s="41">
        <v>3226.71</v>
      </c>
      <c r="G80" s="41">
        <v>1077.9100000000001</v>
      </c>
    </row>
    <row r="81" spans="1:7" s="24" customFormat="1" ht="12.75" customHeight="1">
      <c r="A81" s="66" t="s">
        <v>74</v>
      </c>
      <c r="B81" s="54"/>
      <c r="C81" s="43" t="s">
        <v>73</v>
      </c>
      <c r="D81" s="53"/>
      <c r="E81" s="62"/>
      <c r="F81" s="41">
        <v>725.1</v>
      </c>
      <c r="G81" s="41"/>
    </row>
    <row r="82" spans="1:7" s="24" customFormat="1" ht="12.75" customHeight="1">
      <c r="A82" s="45" t="s">
        <v>72</v>
      </c>
      <c r="B82" s="65"/>
      <c r="C82" s="64" t="s">
        <v>71</v>
      </c>
      <c r="D82" s="63"/>
      <c r="E82" s="62"/>
      <c r="F82" s="41">
        <v>48177.61</v>
      </c>
      <c r="G82" s="41">
        <v>58882</v>
      </c>
    </row>
    <row r="83" spans="1:7" s="24" customFormat="1" ht="12.75" customHeight="1">
      <c r="A83" s="45" t="s">
        <v>70</v>
      </c>
      <c r="B83" s="54"/>
      <c r="C83" s="43" t="s">
        <v>69</v>
      </c>
      <c r="D83" s="53"/>
      <c r="E83" s="58"/>
      <c r="F83" s="41"/>
      <c r="G83" s="41"/>
    </row>
    <row r="84" spans="1:7" s="24" customFormat="1" ht="12.75" customHeight="1">
      <c r="A84" s="36" t="s">
        <v>68</v>
      </c>
      <c r="B84" s="40" t="s">
        <v>67</v>
      </c>
      <c r="C84" s="61"/>
      <c r="D84" s="39"/>
      <c r="E84" s="58"/>
      <c r="F84" s="37">
        <f>SUM(F85,F86,F89,F90)</f>
        <v>6233.0699999998833</v>
      </c>
      <c r="G84" s="37">
        <f>SUM(G85,G86,G89,G90)</f>
        <v>1239.5699999995995</v>
      </c>
    </row>
    <row r="85" spans="1:7" s="24" customFormat="1" ht="12.75" customHeight="1">
      <c r="A85" s="35" t="s">
        <v>66</v>
      </c>
      <c r="B85" s="60" t="s">
        <v>65</v>
      </c>
      <c r="C85" s="54"/>
      <c r="D85" s="59"/>
      <c r="E85" s="58"/>
      <c r="F85" s="41"/>
      <c r="G85" s="41"/>
    </row>
    <row r="86" spans="1:7" s="24" customFormat="1" ht="12.75" customHeight="1">
      <c r="A86" s="35" t="s">
        <v>64</v>
      </c>
      <c r="B86" s="57" t="s">
        <v>63</v>
      </c>
      <c r="C86" s="56"/>
      <c r="D86" s="55"/>
      <c r="E86" s="35"/>
      <c r="F86" s="41">
        <f>SUM(F87,F88)</f>
        <v>0</v>
      </c>
      <c r="G86" s="41">
        <f>SUM(G87,G88)</f>
        <v>0</v>
      </c>
    </row>
    <row r="87" spans="1:7" s="24" customFormat="1" ht="12.75" customHeight="1">
      <c r="A87" s="45" t="s">
        <v>62</v>
      </c>
      <c r="B87" s="54"/>
      <c r="C87" s="43" t="s">
        <v>61</v>
      </c>
      <c r="D87" s="53"/>
      <c r="E87" s="35"/>
      <c r="F87" s="41"/>
      <c r="G87" s="41"/>
    </row>
    <row r="88" spans="1:7" s="24" customFormat="1" ht="12.75" customHeight="1">
      <c r="A88" s="45" t="s">
        <v>60</v>
      </c>
      <c r="B88" s="54"/>
      <c r="C88" s="43" t="s">
        <v>59</v>
      </c>
      <c r="D88" s="53"/>
      <c r="E88" s="35"/>
      <c r="F88" s="41"/>
      <c r="G88" s="41"/>
    </row>
    <row r="89" spans="1:7" s="24" customFormat="1" ht="12.75" customHeight="1">
      <c r="A89" s="52" t="s">
        <v>58</v>
      </c>
      <c r="B89" s="51" t="s">
        <v>57</v>
      </c>
      <c r="C89" s="51"/>
      <c r="D89" s="50"/>
      <c r="E89" s="35"/>
      <c r="F89" s="41"/>
      <c r="G89" s="41"/>
    </row>
    <row r="90" spans="1:7" s="24" customFormat="1" ht="12.75" customHeight="1">
      <c r="A90" s="49" t="s">
        <v>56</v>
      </c>
      <c r="B90" s="48" t="s">
        <v>55</v>
      </c>
      <c r="C90" s="47"/>
      <c r="D90" s="46"/>
      <c r="E90" s="35"/>
      <c r="F90" s="41">
        <f>SUM(F91,F92)</f>
        <v>6233.0699999998833</v>
      </c>
      <c r="G90" s="41">
        <f>SUM(G91,G92)</f>
        <v>1239.5699999995995</v>
      </c>
    </row>
    <row r="91" spans="1:7" s="24" customFormat="1" ht="12.75" customHeight="1">
      <c r="A91" s="45" t="s">
        <v>54</v>
      </c>
      <c r="B91" s="44"/>
      <c r="C91" s="43" t="s">
        <v>53</v>
      </c>
      <c r="D91" s="42"/>
      <c r="E91" s="38"/>
      <c r="F91" s="41">
        <v>4993.4999999998836</v>
      </c>
      <c r="G91" s="41">
        <v>1239.5699999995995</v>
      </c>
    </row>
    <row r="92" spans="1:7" s="24" customFormat="1" ht="12.75" customHeight="1">
      <c r="A92" s="45" t="s">
        <v>52</v>
      </c>
      <c r="B92" s="44"/>
      <c r="C92" s="43" t="s">
        <v>51</v>
      </c>
      <c r="D92" s="42"/>
      <c r="E92" s="38"/>
      <c r="F92" s="41">
        <v>1239.57</v>
      </c>
      <c r="G92" s="41"/>
    </row>
    <row r="93" spans="1:7" s="24" customFormat="1" ht="12.75" customHeight="1">
      <c r="A93" s="36" t="s">
        <v>50</v>
      </c>
      <c r="B93" s="40" t="s">
        <v>49</v>
      </c>
      <c r="C93" s="39"/>
      <c r="D93" s="39"/>
      <c r="E93" s="38"/>
      <c r="F93" s="37"/>
      <c r="G93" s="37"/>
    </row>
    <row r="94" spans="1:7" s="24" customFormat="1" ht="25.5" customHeight="1">
      <c r="A94" s="36"/>
      <c r="B94" s="215" t="s">
        <v>48</v>
      </c>
      <c r="C94" s="216"/>
      <c r="D94" s="183"/>
      <c r="E94" s="35"/>
      <c r="F94" s="34">
        <f>SUM(F59,F64,F84,F93)</f>
        <v>1277362.93</v>
      </c>
      <c r="G94" s="34">
        <f>SUM(G59,G64,G84,G93)</f>
        <v>1293008.4999999995</v>
      </c>
    </row>
    <row r="95" spans="1:7" s="24" customFormat="1">
      <c r="A95" s="33"/>
      <c r="B95" s="32"/>
      <c r="C95" s="32"/>
      <c r="D95" s="32"/>
      <c r="E95" s="32"/>
      <c r="F95" s="23"/>
      <c r="G95" s="23"/>
    </row>
    <row r="96" spans="1:7" s="24" customFormat="1" ht="12.75" customHeight="1">
      <c r="A96" s="218" t="s">
        <v>47</v>
      </c>
      <c r="B96" s="218"/>
      <c r="C96" s="218"/>
      <c r="D96" s="218"/>
      <c r="E96" s="31"/>
      <c r="F96" s="192" t="s">
        <v>44</v>
      </c>
      <c r="G96" s="192"/>
    </row>
    <row r="97" spans="1:8" s="24" customFormat="1" ht="12.75" customHeight="1">
      <c r="A97" s="217" t="s">
        <v>46</v>
      </c>
      <c r="B97" s="217"/>
      <c r="C97" s="217"/>
      <c r="D97" s="217"/>
      <c r="E97" s="23" t="s">
        <v>42</v>
      </c>
      <c r="F97" s="191" t="s">
        <v>41</v>
      </c>
      <c r="G97" s="191"/>
    </row>
    <row r="98" spans="1:8" s="24" customFormat="1">
      <c r="A98" s="26"/>
      <c r="B98" s="26"/>
      <c r="C98" s="26"/>
      <c r="D98" s="26"/>
      <c r="E98" s="26"/>
      <c r="F98" s="26"/>
      <c r="G98" s="26"/>
    </row>
    <row r="99" spans="1:8" s="24" customFormat="1" ht="12.75" customHeight="1">
      <c r="A99" s="211" t="s">
        <v>45</v>
      </c>
      <c r="B99" s="211"/>
      <c r="C99" s="211"/>
      <c r="D99" s="211"/>
      <c r="E99" s="30"/>
      <c r="F99" s="202" t="s">
        <v>44</v>
      </c>
      <c r="G99" s="202"/>
    </row>
    <row r="100" spans="1:8" s="24" customFormat="1" ht="12.75" customHeight="1">
      <c r="A100" s="210" t="s">
        <v>43</v>
      </c>
      <c r="B100" s="210"/>
      <c r="C100" s="210"/>
      <c r="D100" s="210"/>
      <c r="E100" s="29" t="s">
        <v>42</v>
      </c>
      <c r="F100" s="201" t="s">
        <v>41</v>
      </c>
      <c r="G100" s="201"/>
    </row>
    <row r="101" spans="1:8" s="24" customFormat="1">
      <c r="A101" s="28"/>
      <c r="B101" s="28"/>
      <c r="C101" s="28"/>
      <c r="D101" s="28"/>
      <c r="E101" s="27"/>
      <c r="F101" s="26"/>
      <c r="G101" s="26"/>
    </row>
    <row r="102" spans="1:8" s="24" customFormat="1">
      <c r="A102" s="28"/>
      <c r="B102" s="28"/>
      <c r="C102" s="28"/>
      <c r="D102" s="28"/>
      <c r="E102" s="27"/>
      <c r="F102" s="26"/>
      <c r="G102" s="26"/>
    </row>
    <row r="103" spans="1:8" s="24" customFormat="1" ht="13.2" customHeight="1">
      <c r="E103" s="23"/>
      <c r="H103" s="25"/>
    </row>
  </sheetData>
  <mergeCells count="26"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  <mergeCell ref="C53:D53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showGridLines="0" topLeftCell="H19" zoomScaleNormal="80" zoomScaleSheetLayoutView="75" workbookViewId="0">
      <selection activeCell="R13" sqref="R13"/>
    </sheetView>
  </sheetViews>
  <sheetFormatPr defaultColWidth="9.109375" defaultRowHeight="13.8"/>
  <cols>
    <col min="1" max="1" width="6" style="2" customWidth="1"/>
    <col min="2" max="2" width="32.88671875" style="1" customWidth="1"/>
    <col min="3" max="10" width="15.6640625" style="1" customWidth="1"/>
    <col min="11" max="11" width="13.109375" style="1" customWidth="1"/>
    <col min="12" max="13" width="15.6640625" style="1" customWidth="1"/>
    <col min="14" max="16384" width="9.109375" style="1"/>
  </cols>
  <sheetData>
    <row r="1" spans="1:13">
      <c r="I1" s="21"/>
      <c r="J1" s="21"/>
      <c r="K1" s="21"/>
    </row>
    <row r="2" spans="1:13">
      <c r="I2" s="1" t="s">
        <v>40</v>
      </c>
    </row>
    <row r="3" spans="1:13">
      <c r="I3" s="1" t="s">
        <v>39</v>
      </c>
    </row>
    <row r="5" spans="1:13">
      <c r="A5" s="220" t="s">
        <v>38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spans="1:13">
      <c r="A6" s="220" t="s">
        <v>37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</row>
    <row r="8" spans="1:13">
      <c r="A8" s="220" t="s">
        <v>36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</row>
    <row r="10" spans="1:13">
      <c r="A10" s="219" t="s">
        <v>35</v>
      </c>
      <c r="B10" s="219" t="s">
        <v>34</v>
      </c>
      <c r="C10" s="219" t="s">
        <v>32</v>
      </c>
      <c r="D10" s="219" t="s">
        <v>31</v>
      </c>
      <c r="E10" s="219"/>
      <c r="F10" s="219"/>
      <c r="G10" s="219"/>
      <c r="H10" s="219"/>
      <c r="I10" s="219"/>
      <c r="J10" s="222"/>
      <c r="K10" s="222"/>
      <c r="L10" s="219"/>
      <c r="M10" s="219" t="s">
        <v>33</v>
      </c>
    </row>
    <row r="11" spans="1:13" ht="123" customHeight="1">
      <c r="A11" s="219"/>
      <c r="B11" s="219"/>
      <c r="C11" s="219"/>
      <c r="D11" s="11" t="s">
        <v>29</v>
      </c>
      <c r="E11" s="11" t="s">
        <v>30</v>
      </c>
      <c r="F11" s="11" t="s">
        <v>28</v>
      </c>
      <c r="G11" s="11" t="s">
        <v>27</v>
      </c>
      <c r="H11" s="11" t="s">
        <v>26</v>
      </c>
      <c r="I11" s="20" t="s">
        <v>25</v>
      </c>
      <c r="J11" s="11" t="s">
        <v>24</v>
      </c>
      <c r="K11" s="19" t="s">
        <v>23</v>
      </c>
      <c r="L11" s="18" t="s">
        <v>22</v>
      </c>
      <c r="M11" s="219"/>
    </row>
    <row r="12" spans="1:13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7" t="s">
        <v>21</v>
      </c>
      <c r="L12" s="16">
        <v>12</v>
      </c>
      <c r="M12" s="16">
        <v>13</v>
      </c>
    </row>
    <row r="13" spans="1:13" ht="69">
      <c r="A13" s="11" t="s">
        <v>20</v>
      </c>
      <c r="B13" s="10" t="s">
        <v>19</v>
      </c>
      <c r="C13" s="12">
        <f t="shared" ref="C13:L13" si="0">SUM(C14:C15)</f>
        <v>204761.24</v>
      </c>
      <c r="D13" s="12">
        <f t="shared" si="0"/>
        <v>176623.42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-178377.11000000002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ref="M13:M25" si="1">SUM(C13:L13)</f>
        <v>203007.55000000002</v>
      </c>
    </row>
    <row r="14" spans="1:13" ht="15" customHeight="1">
      <c r="A14" s="15" t="s">
        <v>18</v>
      </c>
      <c r="B14" s="14" t="s">
        <v>5</v>
      </c>
      <c r="C14" s="13">
        <v>204761.24</v>
      </c>
      <c r="D14" s="13"/>
      <c r="E14" s="13">
        <v>9452.66</v>
      </c>
      <c r="F14" s="13"/>
      <c r="G14" s="13"/>
      <c r="H14" s="13"/>
      <c r="I14" s="13">
        <v>-11206.35</v>
      </c>
      <c r="J14" s="13"/>
      <c r="K14" s="13"/>
      <c r="L14" s="13"/>
      <c r="M14" s="12">
        <f t="shared" si="1"/>
        <v>203007.55</v>
      </c>
    </row>
    <row r="15" spans="1:13" ht="15" customHeight="1">
      <c r="A15" s="15" t="s">
        <v>17</v>
      </c>
      <c r="B15" s="14" t="s">
        <v>3</v>
      </c>
      <c r="C15" s="13"/>
      <c r="D15" s="13">
        <v>176623.42</v>
      </c>
      <c r="E15" s="13">
        <v>-9452.66</v>
      </c>
      <c r="F15" s="13"/>
      <c r="G15" s="13"/>
      <c r="H15" s="13"/>
      <c r="I15" s="13">
        <v>-167170.76</v>
      </c>
      <c r="J15" s="13"/>
      <c r="K15" s="13"/>
      <c r="L15" s="13"/>
      <c r="M15" s="12">
        <f t="shared" si="1"/>
        <v>0</v>
      </c>
    </row>
    <row r="16" spans="1:13" ht="74.25" customHeight="1">
      <c r="A16" s="11" t="s">
        <v>16</v>
      </c>
      <c r="B16" s="10" t="s">
        <v>15</v>
      </c>
      <c r="C16" s="12">
        <f t="shared" ref="C16:L16" si="2">SUM(C17:C18)</f>
        <v>912933.41999999993</v>
      </c>
      <c r="D16" s="12">
        <f t="shared" si="2"/>
        <v>145160.95000000001</v>
      </c>
      <c r="E16" s="12">
        <f t="shared" si="2"/>
        <v>0</v>
      </c>
      <c r="F16" s="12">
        <f t="shared" si="2"/>
        <v>9527.39</v>
      </c>
      <c r="G16" s="12">
        <f t="shared" si="2"/>
        <v>0</v>
      </c>
      <c r="H16" s="12">
        <f t="shared" si="2"/>
        <v>0</v>
      </c>
      <c r="I16" s="12">
        <f t="shared" si="2"/>
        <v>-166366.93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12">
        <f t="shared" si="1"/>
        <v>901254.82999999984</v>
      </c>
    </row>
    <row r="17" spans="1:15" ht="15" customHeight="1">
      <c r="A17" s="15" t="s">
        <v>14</v>
      </c>
      <c r="B17" s="14" t="s">
        <v>5</v>
      </c>
      <c r="C17" s="13">
        <v>907336.19</v>
      </c>
      <c r="D17" s="13">
        <v>8549.73</v>
      </c>
      <c r="E17" s="13">
        <v>4761.3599999999997</v>
      </c>
      <c r="F17" s="13">
        <v>9527.39</v>
      </c>
      <c r="G17" s="13"/>
      <c r="H17" s="13"/>
      <c r="I17" s="13">
        <v>-28919.84</v>
      </c>
      <c r="J17" s="13"/>
      <c r="K17" s="13"/>
      <c r="L17" s="13"/>
      <c r="M17" s="12">
        <f t="shared" si="1"/>
        <v>901254.83</v>
      </c>
    </row>
    <row r="18" spans="1:15" ht="15" customHeight="1">
      <c r="A18" s="15" t="s">
        <v>13</v>
      </c>
      <c r="B18" s="14" t="s">
        <v>3</v>
      </c>
      <c r="C18" s="13">
        <v>5597.23</v>
      </c>
      <c r="D18" s="13">
        <v>136611.22</v>
      </c>
      <c r="E18" s="13">
        <v>-4761.3599999999997</v>
      </c>
      <c r="F18" s="13"/>
      <c r="G18" s="13"/>
      <c r="H18" s="13"/>
      <c r="I18" s="13">
        <v>-137447.09</v>
      </c>
      <c r="J18" s="13"/>
      <c r="K18" s="13"/>
      <c r="L18" s="13"/>
      <c r="M18" s="12">
        <f t="shared" si="1"/>
        <v>0</v>
      </c>
    </row>
    <row r="19" spans="1:15" ht="114.75" customHeight="1">
      <c r="A19" s="11" t="s">
        <v>12</v>
      </c>
      <c r="B19" s="10" t="s">
        <v>11</v>
      </c>
      <c r="C19" s="12">
        <f t="shared" ref="C19:L19" si="3">SUM(C20:C21)</f>
        <v>85811.61</v>
      </c>
      <c r="D19" s="12">
        <f t="shared" si="3"/>
        <v>202.08</v>
      </c>
      <c r="E19" s="12">
        <f t="shared" si="3"/>
        <v>0</v>
      </c>
      <c r="F19" s="12">
        <f t="shared" si="3"/>
        <v>941.38</v>
      </c>
      <c r="G19" s="12">
        <f t="shared" si="3"/>
        <v>0</v>
      </c>
      <c r="H19" s="12">
        <f t="shared" si="3"/>
        <v>0</v>
      </c>
      <c r="I19" s="12">
        <f t="shared" si="3"/>
        <v>-1483.78</v>
      </c>
      <c r="J19" s="12">
        <f t="shared" si="3"/>
        <v>0</v>
      </c>
      <c r="K19" s="12">
        <f t="shared" si="3"/>
        <v>0</v>
      </c>
      <c r="L19" s="12">
        <f t="shared" si="3"/>
        <v>0</v>
      </c>
      <c r="M19" s="12">
        <f t="shared" si="1"/>
        <v>85471.290000000008</v>
      </c>
    </row>
    <row r="20" spans="1:15" ht="15" customHeight="1">
      <c r="A20" s="15" t="s">
        <v>10</v>
      </c>
      <c r="B20" s="14" t="s">
        <v>5</v>
      </c>
      <c r="C20" s="13">
        <v>85811.61</v>
      </c>
      <c r="D20" s="13"/>
      <c r="E20" s="13"/>
      <c r="F20" s="13">
        <v>941.38</v>
      </c>
      <c r="G20" s="13"/>
      <c r="H20" s="13"/>
      <c r="I20" s="13">
        <v>-1281.7</v>
      </c>
      <c r="J20" s="13"/>
      <c r="K20" s="13"/>
      <c r="L20" s="13"/>
      <c r="M20" s="12">
        <f t="shared" si="1"/>
        <v>85471.290000000008</v>
      </c>
    </row>
    <row r="21" spans="1:15" ht="15" customHeight="1">
      <c r="A21" s="15" t="s">
        <v>9</v>
      </c>
      <c r="B21" s="14" t="s">
        <v>3</v>
      </c>
      <c r="C21" s="13"/>
      <c r="D21" s="13">
        <v>202.08</v>
      </c>
      <c r="E21" s="13"/>
      <c r="F21" s="13"/>
      <c r="G21" s="13"/>
      <c r="H21" s="13"/>
      <c r="I21" s="13">
        <v>-202.08</v>
      </c>
      <c r="J21" s="13"/>
      <c r="K21" s="13"/>
      <c r="L21" s="13"/>
      <c r="M21" s="12">
        <f t="shared" si="1"/>
        <v>0</v>
      </c>
    </row>
    <row r="22" spans="1:15" ht="15" customHeight="1">
      <c r="A22" s="11" t="s">
        <v>8</v>
      </c>
      <c r="B22" s="10" t="s">
        <v>7</v>
      </c>
      <c r="C22" s="12">
        <f t="shared" ref="C22:L22" si="4">SUM(C23:C24)</f>
        <v>28302.75</v>
      </c>
      <c r="D22" s="12">
        <f t="shared" si="4"/>
        <v>0</v>
      </c>
      <c r="E22" s="12">
        <f t="shared" si="4"/>
        <v>0</v>
      </c>
      <c r="F22" s="12">
        <f t="shared" si="4"/>
        <v>1373.04</v>
      </c>
      <c r="G22" s="12">
        <f t="shared" si="4"/>
        <v>0</v>
      </c>
      <c r="H22" s="12">
        <f t="shared" si="4"/>
        <v>0</v>
      </c>
      <c r="I22" s="12">
        <f t="shared" si="4"/>
        <v>-409.02</v>
      </c>
      <c r="J22" s="12">
        <f t="shared" si="4"/>
        <v>0</v>
      </c>
      <c r="K22" s="12">
        <f t="shared" si="4"/>
        <v>0</v>
      </c>
      <c r="L22" s="12">
        <f t="shared" si="4"/>
        <v>0</v>
      </c>
      <c r="M22" s="12">
        <f t="shared" si="1"/>
        <v>29266.77</v>
      </c>
    </row>
    <row r="23" spans="1:15" ht="15" customHeight="1">
      <c r="A23" s="15" t="s">
        <v>6</v>
      </c>
      <c r="B23" s="14" t="s">
        <v>5</v>
      </c>
      <c r="C23" s="13">
        <v>25726.01</v>
      </c>
      <c r="D23" s="13"/>
      <c r="E23" s="13"/>
      <c r="F23" s="13">
        <v>1373.04</v>
      </c>
      <c r="G23" s="13"/>
      <c r="H23" s="13"/>
      <c r="I23" s="13">
        <v>1906.71</v>
      </c>
      <c r="J23" s="13"/>
      <c r="K23" s="13"/>
      <c r="L23" s="13"/>
      <c r="M23" s="12">
        <f t="shared" si="1"/>
        <v>29005.759999999998</v>
      </c>
    </row>
    <row r="24" spans="1:15" ht="15" customHeight="1">
      <c r="A24" s="15" t="s">
        <v>4</v>
      </c>
      <c r="B24" s="14" t="s">
        <v>3</v>
      </c>
      <c r="C24" s="13">
        <v>2576.7399999999998</v>
      </c>
      <c r="D24" s="13"/>
      <c r="E24" s="13"/>
      <c r="F24" s="13"/>
      <c r="G24" s="13"/>
      <c r="H24" s="13"/>
      <c r="I24" s="13">
        <v>-2315.73</v>
      </c>
      <c r="J24" s="13"/>
      <c r="K24" s="13"/>
      <c r="L24" s="13"/>
      <c r="M24" s="12">
        <f t="shared" si="1"/>
        <v>261.00999999999976</v>
      </c>
    </row>
    <row r="25" spans="1:15" ht="15" customHeight="1">
      <c r="A25" s="11" t="s">
        <v>2</v>
      </c>
      <c r="B25" s="10" t="s">
        <v>1</v>
      </c>
      <c r="C25" s="9">
        <f t="shared" ref="C25:L25" si="5">SUM(C13,C16,C19,C22)</f>
        <v>1231809.02</v>
      </c>
      <c r="D25" s="9">
        <f t="shared" si="5"/>
        <v>321986.45</v>
      </c>
      <c r="E25" s="9">
        <f t="shared" si="5"/>
        <v>0</v>
      </c>
      <c r="F25" s="9">
        <f t="shared" si="5"/>
        <v>11841.809999999998</v>
      </c>
      <c r="G25" s="9">
        <f t="shared" si="5"/>
        <v>0</v>
      </c>
      <c r="H25" s="9">
        <f t="shared" si="5"/>
        <v>0</v>
      </c>
      <c r="I25" s="9">
        <f t="shared" si="5"/>
        <v>-346636.84000000008</v>
      </c>
      <c r="J25" s="9">
        <f t="shared" si="5"/>
        <v>0</v>
      </c>
      <c r="K25" s="9">
        <f t="shared" si="5"/>
        <v>0</v>
      </c>
      <c r="L25" s="9">
        <f t="shared" si="5"/>
        <v>0</v>
      </c>
      <c r="M25" s="9">
        <f t="shared" si="1"/>
        <v>1219000.44</v>
      </c>
    </row>
    <row r="26" spans="1:15">
      <c r="A26" s="8" t="s">
        <v>0</v>
      </c>
    </row>
    <row r="27" spans="1:15" s="3" customFormat="1" ht="15" customHeight="1">
      <c r="A27" s="7"/>
      <c r="B27" s="7"/>
      <c r="C27" s="7"/>
      <c r="D27" s="7"/>
      <c r="E27" s="7"/>
    </row>
    <row r="28" spans="1:15" s="3" customFormat="1" ht="15" customHeight="1">
      <c r="A28" s="7"/>
      <c r="B28" s="7"/>
      <c r="C28" s="7"/>
      <c r="D28" s="7"/>
      <c r="E28" s="7"/>
      <c r="O28" s="4"/>
    </row>
    <row r="29" spans="1:15" s="3" customFormat="1" ht="13.2" customHeight="1">
      <c r="A29" s="5"/>
      <c r="B29" s="5"/>
      <c r="C29" s="5"/>
      <c r="D29" s="5"/>
      <c r="E29" s="6"/>
      <c r="F29" s="5"/>
      <c r="G29" s="5"/>
      <c r="H29" s="5"/>
      <c r="I29" s="5"/>
      <c r="J29" s="5"/>
      <c r="K29" s="5"/>
      <c r="L29" s="5"/>
      <c r="M29" s="5"/>
      <c r="O29" s="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0866141732283472" bottom="0.62992125984251968" header="0.51181102362204722" footer="0.51181102362204722"/>
  <pageSetup paperSize="9" scale="25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Veiklos rezultatū ataskaita</vt:lpstr>
      <vt:lpstr>Finansinės būklės ataskaita</vt:lpstr>
      <vt:lpstr>Finansavimo sumos pagal šaltinį</vt:lpstr>
      <vt:lpstr>'Finansavimo sumos pagal šaltinį'!Print_Titles</vt:lpstr>
      <vt:lpstr>'Finansinės būklės ataskaita'!Print_Titles</vt:lpstr>
      <vt:lpstr>'Veiklos rezultatū ataskaita'!Print_Titles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2020-05-15T05:51:55Z</dcterms:modified>
</cp:coreProperties>
</file>