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800" yWindow="0" windowWidth="13368" windowHeight="13176" tabRatio="858" firstSheet="14" activeTab="14"/>
  </bookViews>
  <sheets>
    <sheet name="Visų bedra " sheetId="10" r:id="rId1"/>
    <sheet name="S bendra " sheetId="11" r:id="rId2"/>
    <sheet name="S Gimnazija " sheetId="21" r:id="rId3"/>
    <sheet name="S Pėžaičių" sheetId="14" r:id="rId4"/>
    <sheet name="S darželis" sheetId="20" r:id="rId5"/>
    <sheet name="ML bendra " sheetId="6" r:id="rId6"/>
    <sheet name="ML gimnazija" sheetId="9" r:id="rId7"/>
    <sheet name="ML Pėžaičiai" sheetId="16" r:id="rId8"/>
    <sheet name="ML darželis " sheetId="8" r:id="rId9"/>
    <sheet name="SB bendra " sheetId="15" r:id="rId10"/>
    <sheet name="SB Pėžaičių" sheetId="5" r:id="rId11"/>
    <sheet name="SB gimnazija " sheetId="4" r:id="rId12"/>
    <sheet name="SB Darželis" sheetId="30" r:id="rId13"/>
    <sheet name="SB darželis 2" sheetId="3" r:id="rId14"/>
    <sheet name="9 priedas" sheetId="31" r:id="rId15"/>
    <sheet name="9 priedo pažyma" sheetId="22" r:id="rId16"/>
    <sheet name="Pažyma apie pajamas už paslauga" sheetId="19" r:id="rId17"/>
    <sheet name="forma S 7" sheetId="18" r:id="rId18"/>
    <sheet name="Kontingentai gimnazija " sheetId="17" r:id="rId19"/>
    <sheet name="Kontingentai Pežaičiai" sheetId="24" r:id="rId20"/>
    <sheet name="Kontingentai darželis" sheetId="25" r:id="rId21"/>
    <sheet name="Gautų FS pažyma Nr.1" sheetId="26" r:id="rId22"/>
    <sheet name="Gautų FS pažyma Nr.2" sheetId="27" r:id="rId23"/>
    <sheet name="Sukauptų FS pažyma 1" sheetId="28" r:id="rId24"/>
    <sheet name="Sukauptų FS pažyma 2" sheetId="29" r:id="rId25"/>
  </sheets>
  <definedNames>
    <definedName name="_xlnm.Print_Area" localSheetId="20">'Kontingentai darželis'!$A$1:$S$46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31" l="1"/>
  <c r="I32" i="31"/>
  <c r="I31" i="31" s="1"/>
  <c r="J32" i="31"/>
  <c r="K32" i="31"/>
  <c r="K31" i="31" s="1"/>
  <c r="I37" i="31"/>
  <c r="J37" i="31"/>
  <c r="K37" i="31"/>
  <c r="I39" i="31"/>
  <c r="J39" i="31"/>
  <c r="K39" i="31"/>
  <c r="I42" i="31"/>
  <c r="J42" i="31"/>
  <c r="K42" i="31"/>
  <c r="I43" i="31"/>
  <c r="J43" i="31"/>
  <c r="K43" i="31"/>
  <c r="I48" i="31"/>
  <c r="I47" i="31" s="1"/>
  <c r="J48" i="31"/>
  <c r="J47" i="31" s="1"/>
  <c r="K48" i="31"/>
  <c r="I51" i="31"/>
  <c r="J51" i="31"/>
  <c r="K51" i="31"/>
  <c r="I54" i="31"/>
  <c r="J54" i="31"/>
  <c r="K54" i="31"/>
  <c r="K47" i="31" s="1"/>
  <c r="I59" i="31"/>
  <c r="J59" i="31"/>
  <c r="K59" i="31"/>
  <c r="I66" i="31"/>
  <c r="I65" i="31" s="1"/>
  <c r="J66" i="31"/>
  <c r="J65" i="31" s="1"/>
  <c r="K66" i="31"/>
  <c r="K65" i="31" s="1"/>
  <c r="I69" i="31"/>
  <c r="J69" i="31"/>
  <c r="K69" i="31"/>
  <c r="K74" i="31"/>
  <c r="I75" i="31"/>
  <c r="I74" i="31" s="1"/>
  <c r="J75" i="31"/>
  <c r="J74" i="31" s="1"/>
  <c r="K75" i="31"/>
  <c r="I82" i="31"/>
  <c r="I81" i="31" s="1"/>
  <c r="J82" i="31"/>
  <c r="J81" i="31" s="1"/>
  <c r="K82" i="31"/>
  <c r="K81" i="31" s="1"/>
  <c r="K30" i="31" l="1"/>
  <c r="K90" i="31" s="1"/>
  <c r="I30" i="31"/>
  <c r="I90" i="31" s="1"/>
  <c r="J30" i="31"/>
  <c r="J90" i="31" s="1"/>
  <c r="K33" i="30"/>
  <c r="K32" i="30" s="1"/>
  <c r="I34" i="30"/>
  <c r="J34" i="30"/>
  <c r="J33" i="30" s="1"/>
  <c r="J32" i="30" s="1"/>
  <c r="K34" i="30"/>
  <c r="L34" i="30"/>
  <c r="L33" i="30" s="1"/>
  <c r="L32" i="30" s="1"/>
  <c r="L31" i="30" s="1"/>
  <c r="I36" i="30"/>
  <c r="J36" i="30"/>
  <c r="K36" i="30"/>
  <c r="L36" i="30"/>
  <c r="I40" i="30"/>
  <c r="I39" i="30" s="1"/>
  <c r="I38" i="30" s="1"/>
  <c r="J40" i="30"/>
  <c r="J39" i="30" s="1"/>
  <c r="J38" i="30" s="1"/>
  <c r="K40" i="30"/>
  <c r="K39" i="30" s="1"/>
  <c r="K38" i="30" s="1"/>
  <c r="L40" i="30"/>
  <c r="L39" i="30" s="1"/>
  <c r="L38" i="30" s="1"/>
  <c r="K44" i="30"/>
  <c r="K43" i="30" s="1"/>
  <c r="K42" i="30" s="1"/>
  <c r="I45" i="30"/>
  <c r="I44" i="30" s="1"/>
  <c r="I43" i="30" s="1"/>
  <c r="I42" i="30" s="1"/>
  <c r="J45" i="30"/>
  <c r="J44" i="30" s="1"/>
  <c r="J43" i="30" s="1"/>
  <c r="J42" i="30" s="1"/>
  <c r="K45" i="30"/>
  <c r="L45" i="30"/>
  <c r="L44" i="30" s="1"/>
  <c r="L43" i="30" s="1"/>
  <c r="L42" i="30" s="1"/>
  <c r="I64" i="30"/>
  <c r="I63" i="30" s="1"/>
  <c r="J64" i="30"/>
  <c r="J63" i="30" s="1"/>
  <c r="K64" i="30"/>
  <c r="K63" i="30" s="1"/>
  <c r="L64" i="30"/>
  <c r="L63" i="30" s="1"/>
  <c r="K68" i="30"/>
  <c r="I69" i="30"/>
  <c r="I68" i="30" s="1"/>
  <c r="J69" i="30"/>
  <c r="J68" i="30" s="1"/>
  <c r="K69" i="30"/>
  <c r="L69" i="30"/>
  <c r="L68" i="30" s="1"/>
  <c r="I74" i="30"/>
  <c r="I73" i="30" s="1"/>
  <c r="J74" i="30"/>
  <c r="J73" i="30" s="1"/>
  <c r="K74" i="30"/>
  <c r="K73" i="30" s="1"/>
  <c r="L74" i="30"/>
  <c r="L73" i="30" s="1"/>
  <c r="I80" i="30"/>
  <c r="I79" i="30" s="1"/>
  <c r="I78" i="30" s="1"/>
  <c r="J80" i="30"/>
  <c r="J79" i="30" s="1"/>
  <c r="J78" i="30" s="1"/>
  <c r="K80" i="30"/>
  <c r="K79" i="30" s="1"/>
  <c r="K78" i="30" s="1"/>
  <c r="L80" i="30"/>
  <c r="L79" i="30" s="1"/>
  <c r="L78" i="30" s="1"/>
  <c r="I85" i="30"/>
  <c r="I84" i="30" s="1"/>
  <c r="I83" i="30" s="1"/>
  <c r="I82" i="30" s="1"/>
  <c r="J85" i="30"/>
  <c r="J84" i="30" s="1"/>
  <c r="J83" i="30" s="1"/>
  <c r="J82" i="30" s="1"/>
  <c r="K85" i="30"/>
  <c r="K84" i="30" s="1"/>
  <c r="K83" i="30" s="1"/>
  <c r="K82" i="30" s="1"/>
  <c r="L85" i="30"/>
  <c r="L84" i="30" s="1"/>
  <c r="L83" i="30" s="1"/>
  <c r="L82" i="30" s="1"/>
  <c r="I91" i="30"/>
  <c r="I90" i="30" s="1"/>
  <c r="I92" i="30"/>
  <c r="J92" i="30"/>
  <c r="J91" i="30" s="1"/>
  <c r="J90" i="30" s="1"/>
  <c r="J89" i="30" s="1"/>
  <c r="K92" i="30"/>
  <c r="K91" i="30" s="1"/>
  <c r="K90" i="30" s="1"/>
  <c r="L92" i="30"/>
  <c r="L91" i="30" s="1"/>
  <c r="L90" i="30" s="1"/>
  <c r="K96" i="30"/>
  <c r="K95" i="30" s="1"/>
  <c r="I97" i="30"/>
  <c r="I96" i="30" s="1"/>
  <c r="I95" i="30" s="1"/>
  <c r="J97" i="30"/>
  <c r="J96" i="30" s="1"/>
  <c r="J95" i="30" s="1"/>
  <c r="K97" i="30"/>
  <c r="L97" i="30"/>
  <c r="L96" i="30" s="1"/>
  <c r="L95" i="30" s="1"/>
  <c r="L101" i="30"/>
  <c r="L100" i="30" s="1"/>
  <c r="I102" i="30"/>
  <c r="I101" i="30" s="1"/>
  <c r="I100" i="30" s="1"/>
  <c r="J102" i="30"/>
  <c r="J101" i="30" s="1"/>
  <c r="J100" i="30" s="1"/>
  <c r="K102" i="30"/>
  <c r="K101" i="30" s="1"/>
  <c r="K100" i="30" s="1"/>
  <c r="L102" i="30"/>
  <c r="I106" i="30"/>
  <c r="I105" i="30" s="1"/>
  <c r="J106" i="30"/>
  <c r="J105" i="30" s="1"/>
  <c r="K106" i="30"/>
  <c r="K105" i="30" s="1"/>
  <c r="L106" i="30"/>
  <c r="L105" i="30" s="1"/>
  <c r="I112" i="30"/>
  <c r="I111" i="30" s="1"/>
  <c r="I110" i="30" s="1"/>
  <c r="J112" i="30"/>
  <c r="J111" i="30" s="1"/>
  <c r="J110" i="30" s="1"/>
  <c r="K112" i="30"/>
  <c r="K111" i="30" s="1"/>
  <c r="K110" i="30" s="1"/>
  <c r="L112" i="30"/>
  <c r="L111" i="30" s="1"/>
  <c r="L110" i="30" s="1"/>
  <c r="K116" i="30"/>
  <c r="K115" i="30" s="1"/>
  <c r="I117" i="30"/>
  <c r="I116" i="30" s="1"/>
  <c r="I115" i="30" s="1"/>
  <c r="J117" i="30"/>
  <c r="J116" i="30" s="1"/>
  <c r="J115" i="30" s="1"/>
  <c r="K117" i="30"/>
  <c r="L117" i="30"/>
  <c r="L116" i="30" s="1"/>
  <c r="L115" i="30" s="1"/>
  <c r="J120" i="30"/>
  <c r="J119" i="30" s="1"/>
  <c r="L120" i="30"/>
  <c r="L119" i="30" s="1"/>
  <c r="I121" i="30"/>
  <c r="I120" i="30" s="1"/>
  <c r="I119" i="30" s="1"/>
  <c r="J121" i="30"/>
  <c r="K121" i="30"/>
  <c r="K120" i="30" s="1"/>
  <c r="K119" i="30" s="1"/>
  <c r="L121" i="30"/>
  <c r="I125" i="30"/>
  <c r="I124" i="30" s="1"/>
  <c r="I123" i="30" s="1"/>
  <c r="J125" i="30"/>
  <c r="J124" i="30" s="1"/>
  <c r="J123" i="30" s="1"/>
  <c r="K125" i="30"/>
  <c r="K124" i="30" s="1"/>
  <c r="K123" i="30" s="1"/>
  <c r="L125" i="30"/>
  <c r="L124" i="30" s="1"/>
  <c r="L123" i="30" s="1"/>
  <c r="I129" i="30"/>
  <c r="I128" i="30" s="1"/>
  <c r="I127" i="30" s="1"/>
  <c r="J129" i="30"/>
  <c r="J128" i="30" s="1"/>
  <c r="J127" i="30" s="1"/>
  <c r="K129" i="30"/>
  <c r="K128" i="30" s="1"/>
  <c r="K127" i="30" s="1"/>
  <c r="L129" i="30"/>
  <c r="L128" i="30" s="1"/>
  <c r="L127" i="30" s="1"/>
  <c r="I133" i="30"/>
  <c r="I132" i="30" s="1"/>
  <c r="I134" i="30"/>
  <c r="J134" i="30"/>
  <c r="J133" i="30" s="1"/>
  <c r="J132" i="30" s="1"/>
  <c r="K134" i="30"/>
  <c r="K133" i="30" s="1"/>
  <c r="K132" i="30" s="1"/>
  <c r="L134" i="30"/>
  <c r="L133" i="30" s="1"/>
  <c r="L132" i="30" s="1"/>
  <c r="K138" i="30"/>
  <c r="K137" i="30" s="1"/>
  <c r="I139" i="30"/>
  <c r="I138" i="30" s="1"/>
  <c r="I137" i="30" s="1"/>
  <c r="J139" i="30"/>
  <c r="J138" i="30" s="1"/>
  <c r="J137" i="30" s="1"/>
  <c r="K139" i="30"/>
  <c r="L139" i="30"/>
  <c r="L138" i="30" s="1"/>
  <c r="L137" i="30" s="1"/>
  <c r="I143" i="30"/>
  <c r="I142" i="30" s="1"/>
  <c r="J143" i="30"/>
  <c r="J142" i="30" s="1"/>
  <c r="K143" i="30"/>
  <c r="K142" i="30" s="1"/>
  <c r="L143" i="30"/>
  <c r="L142" i="30" s="1"/>
  <c r="I146" i="30"/>
  <c r="I145" i="30" s="1"/>
  <c r="I147" i="30"/>
  <c r="J147" i="30"/>
  <c r="J146" i="30" s="1"/>
  <c r="J145" i="30" s="1"/>
  <c r="K147" i="30"/>
  <c r="K146" i="30" s="1"/>
  <c r="K145" i="30" s="1"/>
  <c r="L147" i="30"/>
  <c r="L146" i="30" s="1"/>
  <c r="L145" i="30" s="1"/>
  <c r="I152" i="30"/>
  <c r="I151" i="30" s="1"/>
  <c r="I150" i="30" s="1"/>
  <c r="J152" i="30"/>
  <c r="I153" i="30"/>
  <c r="J153" i="30"/>
  <c r="K153" i="30"/>
  <c r="K152" i="30" s="1"/>
  <c r="K151" i="30" s="1"/>
  <c r="K150" i="30" s="1"/>
  <c r="L153" i="30"/>
  <c r="L152" i="30" s="1"/>
  <c r="L151" i="30" s="1"/>
  <c r="L150" i="30" s="1"/>
  <c r="I157" i="30"/>
  <c r="J157" i="30"/>
  <c r="I158" i="30"/>
  <c r="J158" i="30"/>
  <c r="K158" i="30"/>
  <c r="K157" i="30" s="1"/>
  <c r="L158" i="30"/>
  <c r="L157" i="30" s="1"/>
  <c r="I162" i="30"/>
  <c r="I161" i="30" s="1"/>
  <c r="J162" i="30"/>
  <c r="J161" i="30" s="1"/>
  <c r="L162" i="30"/>
  <c r="L161" i="30" s="1"/>
  <c r="I163" i="30"/>
  <c r="J163" i="30"/>
  <c r="K163" i="30"/>
  <c r="K162" i="30" s="1"/>
  <c r="K161" i="30" s="1"/>
  <c r="L163" i="30"/>
  <c r="I167" i="30"/>
  <c r="I166" i="30" s="1"/>
  <c r="I165" i="30" s="1"/>
  <c r="J167" i="30"/>
  <c r="J166" i="30" s="1"/>
  <c r="J165" i="30" s="1"/>
  <c r="K167" i="30"/>
  <c r="K166" i="30" s="1"/>
  <c r="K165" i="30" s="1"/>
  <c r="L167" i="30"/>
  <c r="L166" i="30" s="1"/>
  <c r="I172" i="30"/>
  <c r="I171" i="30" s="1"/>
  <c r="J172" i="30"/>
  <c r="J171" i="30" s="1"/>
  <c r="K172" i="30"/>
  <c r="K171" i="30" s="1"/>
  <c r="L172" i="30"/>
  <c r="L171" i="30" s="1"/>
  <c r="I179" i="30"/>
  <c r="J179" i="30"/>
  <c r="J178" i="30" s="1"/>
  <c r="I180" i="30"/>
  <c r="J180" i="30"/>
  <c r="K180" i="30"/>
  <c r="K179" i="30" s="1"/>
  <c r="L180" i="30"/>
  <c r="L179" i="30" s="1"/>
  <c r="I182" i="30"/>
  <c r="J182" i="30"/>
  <c r="L182" i="30"/>
  <c r="I183" i="30"/>
  <c r="J183" i="30"/>
  <c r="K183" i="30"/>
  <c r="K182" i="30" s="1"/>
  <c r="L183" i="30"/>
  <c r="J187" i="30"/>
  <c r="L187" i="30"/>
  <c r="I188" i="30"/>
  <c r="I187" i="30" s="1"/>
  <c r="J188" i="30"/>
  <c r="K188" i="30"/>
  <c r="K187" i="30" s="1"/>
  <c r="L188" i="30"/>
  <c r="M188" i="30"/>
  <c r="N188" i="30"/>
  <c r="O188" i="30"/>
  <c r="P188" i="30"/>
  <c r="K193" i="30"/>
  <c r="I194" i="30"/>
  <c r="I193" i="30" s="1"/>
  <c r="J194" i="30"/>
  <c r="J193" i="30" s="1"/>
  <c r="K194" i="30"/>
  <c r="L194" i="30"/>
  <c r="L193" i="30" s="1"/>
  <c r="I199" i="30"/>
  <c r="I198" i="30" s="1"/>
  <c r="J199" i="30"/>
  <c r="J198" i="30" s="1"/>
  <c r="K199" i="30"/>
  <c r="K198" i="30" s="1"/>
  <c r="L199" i="30"/>
  <c r="L198" i="30" s="1"/>
  <c r="I203" i="30"/>
  <c r="I202" i="30" s="1"/>
  <c r="I201" i="30" s="1"/>
  <c r="J203" i="30"/>
  <c r="J202" i="30" s="1"/>
  <c r="J201" i="30" s="1"/>
  <c r="K203" i="30"/>
  <c r="K202" i="30" s="1"/>
  <c r="K201" i="30" s="1"/>
  <c r="L203" i="30"/>
  <c r="L202" i="30" s="1"/>
  <c r="L201" i="30" s="1"/>
  <c r="I210" i="30"/>
  <c r="I209" i="30" s="1"/>
  <c r="J210" i="30"/>
  <c r="J209" i="30" s="1"/>
  <c r="K210" i="30"/>
  <c r="K209" i="30" s="1"/>
  <c r="K208" i="30" s="1"/>
  <c r="L210" i="30"/>
  <c r="L209" i="30" s="1"/>
  <c r="L208" i="30" s="1"/>
  <c r="K212" i="30"/>
  <c r="I213" i="30"/>
  <c r="I212" i="30" s="1"/>
  <c r="J213" i="30"/>
  <c r="J212" i="30" s="1"/>
  <c r="K213" i="30"/>
  <c r="L213" i="30"/>
  <c r="L212" i="30" s="1"/>
  <c r="L221" i="30"/>
  <c r="L220" i="30" s="1"/>
  <c r="I222" i="30"/>
  <c r="I221" i="30" s="1"/>
  <c r="I220" i="30" s="1"/>
  <c r="J222" i="30"/>
  <c r="J221" i="30" s="1"/>
  <c r="J220" i="30" s="1"/>
  <c r="K222" i="30"/>
  <c r="K221" i="30" s="1"/>
  <c r="K220" i="30" s="1"/>
  <c r="L222" i="30"/>
  <c r="I226" i="30"/>
  <c r="I225" i="30" s="1"/>
  <c r="I224" i="30" s="1"/>
  <c r="J226" i="30"/>
  <c r="J225" i="30" s="1"/>
  <c r="J224" i="30" s="1"/>
  <c r="K226" i="30"/>
  <c r="K225" i="30" s="1"/>
  <c r="K224" i="30" s="1"/>
  <c r="L226" i="30"/>
  <c r="L225" i="30" s="1"/>
  <c r="L224" i="30" s="1"/>
  <c r="K232" i="30"/>
  <c r="I233" i="30"/>
  <c r="I232" i="30" s="1"/>
  <c r="I231" i="30" s="1"/>
  <c r="J233" i="30"/>
  <c r="J232" i="30" s="1"/>
  <c r="K233" i="30"/>
  <c r="L233" i="30"/>
  <c r="L232" i="30" s="1"/>
  <c r="I235" i="30"/>
  <c r="J235" i="30"/>
  <c r="K235" i="30"/>
  <c r="L235" i="30"/>
  <c r="I238" i="30"/>
  <c r="J238" i="30"/>
  <c r="K238" i="30"/>
  <c r="L238" i="30"/>
  <c r="I242" i="30"/>
  <c r="I241" i="30" s="1"/>
  <c r="J242" i="30"/>
  <c r="J241" i="30" s="1"/>
  <c r="K242" i="30"/>
  <c r="K241" i="30" s="1"/>
  <c r="L242" i="30"/>
  <c r="L241" i="30" s="1"/>
  <c r="I246" i="30"/>
  <c r="I245" i="30" s="1"/>
  <c r="J246" i="30"/>
  <c r="J245" i="30" s="1"/>
  <c r="K246" i="30"/>
  <c r="K245" i="30" s="1"/>
  <c r="L246" i="30"/>
  <c r="L245" i="30" s="1"/>
  <c r="K249" i="30"/>
  <c r="I250" i="30"/>
  <c r="I249" i="30" s="1"/>
  <c r="J250" i="30"/>
  <c r="J249" i="30" s="1"/>
  <c r="K250" i="30"/>
  <c r="L250" i="30"/>
  <c r="L249" i="30" s="1"/>
  <c r="I254" i="30"/>
  <c r="I253" i="30" s="1"/>
  <c r="J254" i="30"/>
  <c r="J253" i="30" s="1"/>
  <c r="K254" i="30"/>
  <c r="K253" i="30" s="1"/>
  <c r="L254" i="30"/>
  <c r="L253" i="30" s="1"/>
  <c r="K256" i="30"/>
  <c r="I257" i="30"/>
  <c r="I256" i="30" s="1"/>
  <c r="J257" i="30"/>
  <c r="J256" i="30" s="1"/>
  <c r="K257" i="30"/>
  <c r="L257" i="30"/>
  <c r="L256" i="30" s="1"/>
  <c r="I260" i="30"/>
  <c r="I259" i="30" s="1"/>
  <c r="J260" i="30"/>
  <c r="J259" i="30" s="1"/>
  <c r="K260" i="30"/>
  <c r="K259" i="30" s="1"/>
  <c r="L260" i="30"/>
  <c r="L259" i="30" s="1"/>
  <c r="I264" i="30"/>
  <c r="I265" i="30"/>
  <c r="J265" i="30"/>
  <c r="J264" i="30" s="1"/>
  <c r="K265" i="30"/>
  <c r="K264" i="30" s="1"/>
  <c r="L265" i="30"/>
  <c r="L264" i="30" s="1"/>
  <c r="I267" i="30"/>
  <c r="J267" i="30"/>
  <c r="K267" i="30"/>
  <c r="L267" i="30"/>
  <c r="I270" i="30"/>
  <c r="J270" i="30"/>
  <c r="K270" i="30"/>
  <c r="L270" i="30"/>
  <c r="I273" i="30"/>
  <c r="I274" i="30"/>
  <c r="J274" i="30"/>
  <c r="J273" i="30" s="1"/>
  <c r="K274" i="30"/>
  <c r="K273" i="30" s="1"/>
  <c r="L274" i="30"/>
  <c r="L273" i="30" s="1"/>
  <c r="J277" i="30"/>
  <c r="I278" i="30"/>
  <c r="I277" i="30" s="1"/>
  <c r="J278" i="30"/>
  <c r="K278" i="30"/>
  <c r="K277" i="30" s="1"/>
  <c r="L278" i="30"/>
  <c r="L277" i="30" s="1"/>
  <c r="I282" i="30"/>
  <c r="I281" i="30" s="1"/>
  <c r="J282" i="30"/>
  <c r="J281" i="30" s="1"/>
  <c r="K282" i="30"/>
  <c r="K281" i="30" s="1"/>
  <c r="L282" i="30"/>
  <c r="L281" i="30" s="1"/>
  <c r="I285" i="30"/>
  <c r="I286" i="30"/>
  <c r="J286" i="30"/>
  <c r="J285" i="30" s="1"/>
  <c r="K286" i="30"/>
  <c r="K285" i="30" s="1"/>
  <c r="L286" i="30"/>
  <c r="L285" i="30" s="1"/>
  <c r="I288" i="30"/>
  <c r="I289" i="30"/>
  <c r="J289" i="30"/>
  <c r="J288" i="30" s="1"/>
  <c r="K289" i="30"/>
  <c r="K288" i="30" s="1"/>
  <c r="L289" i="30"/>
  <c r="L288" i="30" s="1"/>
  <c r="J291" i="30"/>
  <c r="I292" i="30"/>
  <c r="I291" i="30" s="1"/>
  <c r="J292" i="30"/>
  <c r="K292" i="30"/>
  <c r="K291" i="30" s="1"/>
  <c r="L292" i="30"/>
  <c r="L291" i="30" s="1"/>
  <c r="I298" i="30"/>
  <c r="J298" i="30"/>
  <c r="J297" i="30" s="1"/>
  <c r="J296" i="30" s="1"/>
  <c r="K298" i="30"/>
  <c r="L298" i="30"/>
  <c r="L297" i="30" s="1"/>
  <c r="L296" i="30" s="1"/>
  <c r="I300" i="30"/>
  <c r="J300" i="30"/>
  <c r="K300" i="30"/>
  <c r="L300" i="30"/>
  <c r="I303" i="30"/>
  <c r="J303" i="30"/>
  <c r="K303" i="30"/>
  <c r="L303" i="30"/>
  <c r="J306" i="30"/>
  <c r="I307" i="30"/>
  <c r="I306" i="30" s="1"/>
  <c r="J307" i="30"/>
  <c r="K307" i="30"/>
  <c r="K306" i="30" s="1"/>
  <c r="L307" i="30"/>
  <c r="L306" i="30" s="1"/>
  <c r="I310" i="30"/>
  <c r="J310" i="30"/>
  <c r="I311" i="30"/>
  <c r="J311" i="30"/>
  <c r="K311" i="30"/>
  <c r="K310" i="30" s="1"/>
  <c r="L311" i="30"/>
  <c r="L310" i="30" s="1"/>
  <c r="I315" i="30"/>
  <c r="I314" i="30" s="1"/>
  <c r="J315" i="30"/>
  <c r="J314" i="30" s="1"/>
  <c r="K315" i="30"/>
  <c r="K314" i="30" s="1"/>
  <c r="L315" i="30"/>
  <c r="L314" i="30" s="1"/>
  <c r="I319" i="30"/>
  <c r="I318" i="30" s="1"/>
  <c r="J319" i="30"/>
  <c r="J318" i="30" s="1"/>
  <c r="K319" i="30"/>
  <c r="K318" i="30" s="1"/>
  <c r="L319" i="30"/>
  <c r="L318" i="30" s="1"/>
  <c r="J321" i="30"/>
  <c r="I322" i="30"/>
  <c r="I321" i="30" s="1"/>
  <c r="J322" i="30"/>
  <c r="K322" i="30"/>
  <c r="K321" i="30" s="1"/>
  <c r="L322" i="30"/>
  <c r="L321" i="30" s="1"/>
  <c r="I324" i="30"/>
  <c r="J324" i="30"/>
  <c r="I325" i="30"/>
  <c r="J325" i="30"/>
  <c r="K325" i="30"/>
  <c r="K324" i="30" s="1"/>
  <c r="L325" i="30"/>
  <c r="L324" i="30" s="1"/>
  <c r="I330" i="30"/>
  <c r="I329" i="30" s="1"/>
  <c r="J330" i="30"/>
  <c r="J329" i="30" s="1"/>
  <c r="K330" i="30"/>
  <c r="K329" i="30" s="1"/>
  <c r="L330" i="30"/>
  <c r="L329" i="30" s="1"/>
  <c r="I332" i="30"/>
  <c r="J332" i="30"/>
  <c r="K332" i="30"/>
  <c r="L332" i="30"/>
  <c r="I335" i="30"/>
  <c r="J335" i="30"/>
  <c r="K335" i="30"/>
  <c r="L335" i="30"/>
  <c r="I339" i="30"/>
  <c r="I338" i="30" s="1"/>
  <c r="J339" i="30"/>
  <c r="J338" i="30" s="1"/>
  <c r="K339" i="30"/>
  <c r="K338" i="30" s="1"/>
  <c r="L339" i="30"/>
  <c r="L338" i="30" s="1"/>
  <c r="K342" i="30"/>
  <c r="I343" i="30"/>
  <c r="I342" i="30" s="1"/>
  <c r="J343" i="30"/>
  <c r="J342" i="30" s="1"/>
  <c r="K343" i="30"/>
  <c r="L343" i="30"/>
  <c r="L342" i="30" s="1"/>
  <c r="I347" i="30"/>
  <c r="I346" i="30" s="1"/>
  <c r="J347" i="30"/>
  <c r="J346" i="30" s="1"/>
  <c r="K347" i="30"/>
  <c r="K346" i="30" s="1"/>
  <c r="L347" i="30"/>
  <c r="L346" i="30" s="1"/>
  <c r="I351" i="30"/>
  <c r="I350" i="30" s="1"/>
  <c r="J351" i="30"/>
  <c r="J350" i="30" s="1"/>
  <c r="K351" i="30"/>
  <c r="K350" i="30" s="1"/>
  <c r="L351" i="30"/>
  <c r="L350" i="30" s="1"/>
  <c r="K353" i="30"/>
  <c r="I354" i="30"/>
  <c r="I353" i="30" s="1"/>
  <c r="J354" i="30"/>
  <c r="J353" i="30" s="1"/>
  <c r="K354" i="30"/>
  <c r="L354" i="30"/>
  <c r="L353" i="30" s="1"/>
  <c r="I357" i="30"/>
  <c r="I356" i="30" s="1"/>
  <c r="J357" i="30"/>
  <c r="J356" i="30" s="1"/>
  <c r="K357" i="30"/>
  <c r="K356" i="30" s="1"/>
  <c r="L357" i="30"/>
  <c r="L356" i="30" s="1"/>
  <c r="J263" i="30" l="1"/>
  <c r="K62" i="30"/>
  <c r="K61" i="30" s="1"/>
  <c r="K328" i="30"/>
  <c r="K131" i="30"/>
  <c r="I263" i="30"/>
  <c r="I230" i="30" s="1"/>
  <c r="I208" i="30"/>
  <c r="I297" i="30"/>
  <c r="I296" i="30" s="1"/>
  <c r="J151" i="30"/>
  <c r="J150" i="30" s="1"/>
  <c r="J31" i="30"/>
  <c r="I33" i="30"/>
  <c r="I32" i="30" s="1"/>
  <c r="I31" i="30" s="1"/>
  <c r="I131" i="30"/>
  <c r="K297" i="30"/>
  <c r="K231" i="30"/>
  <c r="K230" i="30" s="1"/>
  <c r="I328" i="30"/>
  <c r="K263" i="30"/>
  <c r="I160" i="30"/>
  <c r="K109" i="30"/>
  <c r="L62" i="30"/>
  <c r="L61" i="30" s="1"/>
  <c r="K178" i="30"/>
  <c r="K177" i="30" s="1"/>
  <c r="K89" i="30"/>
  <c r="J62" i="30"/>
  <c r="J61" i="30" s="1"/>
  <c r="L231" i="30"/>
  <c r="L230" i="30" s="1"/>
  <c r="J208" i="30"/>
  <c r="J177" i="30" s="1"/>
  <c r="K160" i="30"/>
  <c r="L109" i="30"/>
  <c r="I62" i="30"/>
  <c r="I61" i="30" s="1"/>
  <c r="L131" i="30"/>
  <c r="J109" i="30"/>
  <c r="J30" i="30" s="1"/>
  <c r="L328" i="30"/>
  <c r="L295" i="30" s="1"/>
  <c r="I295" i="30"/>
  <c r="J231" i="30"/>
  <c r="J230" i="30" s="1"/>
  <c r="L178" i="30"/>
  <c r="L177" i="30" s="1"/>
  <c r="L165" i="30"/>
  <c r="L160" i="30" s="1"/>
  <c r="J131" i="30"/>
  <c r="I109" i="30"/>
  <c r="L89" i="30"/>
  <c r="J328" i="30"/>
  <c r="J295" i="30" s="1"/>
  <c r="K296" i="30"/>
  <c r="K295" i="30" s="1"/>
  <c r="L263" i="30"/>
  <c r="I178" i="30"/>
  <c r="J160" i="30"/>
  <c r="I89" i="30"/>
  <c r="K31" i="30"/>
  <c r="H19" i="29"/>
  <c r="H22" i="29"/>
  <c r="H25" i="29"/>
  <c r="H30" i="29"/>
  <c r="H34" i="29"/>
  <c r="H39" i="29"/>
  <c r="I177" i="30" l="1"/>
  <c r="I176" i="30" s="1"/>
  <c r="I30" i="30"/>
  <c r="I360" i="30" s="1"/>
  <c r="L30" i="30"/>
  <c r="L360" i="30" s="1"/>
  <c r="J176" i="30"/>
  <c r="J360" i="30" s="1"/>
  <c r="K30" i="30"/>
  <c r="L176" i="30"/>
  <c r="K176" i="30"/>
  <c r="H19" i="28"/>
  <c r="H24" i="28"/>
  <c r="K360" i="30" l="1"/>
  <c r="H18" i="27"/>
  <c r="H21" i="27"/>
  <c r="H18" i="26" l="1"/>
  <c r="H20" i="26"/>
  <c r="H22" i="26"/>
  <c r="H25" i="26"/>
  <c r="H28" i="26"/>
  <c r="H31" i="26"/>
  <c r="L20" i="25" l="1"/>
  <c r="S20" i="25"/>
  <c r="L21" i="25"/>
  <c r="S21" i="25"/>
  <c r="L22" i="25"/>
  <c r="S22" i="25"/>
  <c r="L23" i="25"/>
  <c r="S23" i="25"/>
  <c r="L24" i="25"/>
  <c r="S24" i="25"/>
  <c r="L25" i="25"/>
  <c r="S25" i="25"/>
  <c r="L26" i="25"/>
  <c r="S26" i="25"/>
  <c r="L27" i="25"/>
  <c r="S27" i="25"/>
  <c r="L28" i="25"/>
  <c r="S28" i="25"/>
  <c r="L29" i="25"/>
  <c r="S29" i="25"/>
  <c r="L30" i="25"/>
  <c r="S30" i="25"/>
  <c r="L31" i="25"/>
  <c r="S31" i="25"/>
  <c r="L32" i="25"/>
  <c r="S32" i="25"/>
  <c r="L33" i="25"/>
  <c r="S33" i="25"/>
  <c r="B34" i="25"/>
  <c r="C34" i="25"/>
  <c r="D34" i="25"/>
  <c r="E34" i="25"/>
  <c r="F34" i="25"/>
  <c r="G34" i="25"/>
  <c r="H34" i="25"/>
  <c r="I34" i="25"/>
  <c r="J34" i="25"/>
  <c r="K34" i="25"/>
  <c r="M34" i="25"/>
  <c r="N34" i="25"/>
  <c r="O34" i="25"/>
  <c r="P34" i="25"/>
  <c r="Q34" i="25"/>
  <c r="R34" i="25"/>
  <c r="B35" i="25"/>
  <c r="C35" i="25"/>
  <c r="D35" i="25"/>
  <c r="E35" i="25"/>
  <c r="F35" i="25"/>
  <c r="G35" i="25"/>
  <c r="H35" i="25"/>
  <c r="I35" i="25"/>
  <c r="J35" i="25"/>
  <c r="K35" i="25"/>
  <c r="M35" i="25"/>
  <c r="N35" i="25"/>
  <c r="O35" i="25"/>
  <c r="P35" i="25"/>
  <c r="Q35" i="25"/>
  <c r="R35" i="25"/>
  <c r="B36" i="25"/>
  <c r="C36" i="25"/>
  <c r="D36" i="25"/>
  <c r="E36" i="25"/>
  <c r="F36" i="25"/>
  <c r="G36" i="25"/>
  <c r="H36" i="25"/>
  <c r="I36" i="25"/>
  <c r="J36" i="25"/>
  <c r="K36" i="25"/>
  <c r="M36" i="25"/>
  <c r="N36" i="25"/>
  <c r="O36" i="25"/>
  <c r="P36" i="25"/>
  <c r="Q36" i="25"/>
  <c r="R36" i="25"/>
  <c r="B37" i="25"/>
  <c r="C37" i="25"/>
  <c r="D37" i="25"/>
  <c r="E37" i="25"/>
  <c r="F37" i="25"/>
  <c r="G37" i="25"/>
  <c r="H37" i="25"/>
  <c r="I37" i="25"/>
  <c r="J37" i="25"/>
  <c r="K37" i="25"/>
  <c r="M37" i="25"/>
  <c r="N37" i="25"/>
  <c r="O37" i="25"/>
  <c r="P37" i="25"/>
  <c r="Q37" i="25"/>
  <c r="R37" i="25"/>
  <c r="B38" i="25"/>
  <c r="C38" i="25"/>
  <c r="D38" i="25"/>
  <c r="E38" i="25"/>
  <c r="F38" i="25"/>
  <c r="G38" i="25"/>
  <c r="H38" i="25"/>
  <c r="I38" i="25"/>
  <c r="J38" i="25"/>
  <c r="K38" i="25"/>
  <c r="M38" i="25"/>
  <c r="N38" i="25"/>
  <c r="O38" i="25"/>
  <c r="P38" i="25"/>
  <c r="Q38" i="25"/>
  <c r="R38" i="25"/>
  <c r="B39" i="25"/>
  <c r="C39" i="25"/>
  <c r="D39" i="25"/>
  <c r="E39" i="25"/>
  <c r="F39" i="25"/>
  <c r="G39" i="25"/>
  <c r="H39" i="25"/>
  <c r="I39" i="25"/>
  <c r="J39" i="25"/>
  <c r="K39" i="25"/>
  <c r="M39" i="25"/>
  <c r="N39" i="25"/>
  <c r="O39" i="25"/>
  <c r="P39" i="25"/>
  <c r="Q39" i="25"/>
  <c r="R39" i="25"/>
  <c r="L20" i="24"/>
  <c r="S20" i="24"/>
  <c r="L21" i="24"/>
  <c r="S21" i="24"/>
  <c r="L22" i="24"/>
  <c r="S22" i="24"/>
  <c r="L23" i="24"/>
  <c r="S23" i="24"/>
  <c r="L24" i="24"/>
  <c r="S24" i="24"/>
  <c r="L25" i="24"/>
  <c r="S25" i="24"/>
  <c r="L26" i="24"/>
  <c r="S26" i="24"/>
  <c r="L27" i="24"/>
  <c r="S27" i="24"/>
  <c r="L28" i="24"/>
  <c r="S28" i="24"/>
  <c r="L29" i="24"/>
  <c r="S29" i="24"/>
  <c r="L30" i="24"/>
  <c r="S30" i="24"/>
  <c r="L31" i="24"/>
  <c r="S31" i="24"/>
  <c r="L32" i="24"/>
  <c r="S32" i="24"/>
  <c r="L33" i="24"/>
  <c r="S33" i="24"/>
  <c r="B34" i="24"/>
  <c r="C34" i="24"/>
  <c r="D34" i="24"/>
  <c r="E34" i="24"/>
  <c r="F34" i="24"/>
  <c r="G34" i="24"/>
  <c r="H34" i="24"/>
  <c r="I34" i="24"/>
  <c r="J34" i="24"/>
  <c r="K34" i="24"/>
  <c r="M34" i="24"/>
  <c r="N34" i="24"/>
  <c r="O34" i="24"/>
  <c r="P34" i="24"/>
  <c r="Q34" i="24"/>
  <c r="R34" i="24"/>
  <c r="B35" i="24"/>
  <c r="C35" i="24"/>
  <c r="D35" i="24"/>
  <c r="E35" i="24"/>
  <c r="F35" i="24"/>
  <c r="G35" i="24"/>
  <c r="H35" i="24"/>
  <c r="I35" i="24"/>
  <c r="J35" i="24"/>
  <c r="K35" i="24"/>
  <c r="M35" i="24"/>
  <c r="N35" i="24"/>
  <c r="O35" i="24"/>
  <c r="P35" i="24"/>
  <c r="Q35" i="24"/>
  <c r="R35" i="24"/>
  <c r="B36" i="24"/>
  <c r="C36" i="24"/>
  <c r="D36" i="24"/>
  <c r="E36" i="24"/>
  <c r="F36" i="24"/>
  <c r="G36" i="24"/>
  <c r="H36" i="24"/>
  <c r="I36" i="24"/>
  <c r="J36" i="24"/>
  <c r="K36" i="24"/>
  <c r="M36" i="24"/>
  <c r="N36" i="24"/>
  <c r="O36" i="24"/>
  <c r="P36" i="24"/>
  <c r="Q36" i="24"/>
  <c r="R36" i="24"/>
  <c r="B37" i="24"/>
  <c r="C37" i="24"/>
  <c r="D37" i="24"/>
  <c r="E37" i="24"/>
  <c r="F37" i="24"/>
  <c r="G37" i="24"/>
  <c r="H37" i="24"/>
  <c r="I37" i="24"/>
  <c r="J37" i="24"/>
  <c r="K37" i="24"/>
  <c r="M37" i="24"/>
  <c r="N37" i="24"/>
  <c r="O37" i="24"/>
  <c r="P37" i="24"/>
  <c r="Q37" i="24"/>
  <c r="R37" i="24"/>
  <c r="B38" i="24"/>
  <c r="C38" i="24"/>
  <c r="D38" i="24"/>
  <c r="E38" i="24"/>
  <c r="F38" i="24"/>
  <c r="G38" i="24"/>
  <c r="H38" i="24"/>
  <c r="I38" i="24"/>
  <c r="J38" i="24"/>
  <c r="K38" i="24"/>
  <c r="M38" i="24"/>
  <c r="N38" i="24"/>
  <c r="O38" i="24"/>
  <c r="P38" i="24"/>
  <c r="Q38" i="24"/>
  <c r="R38" i="24"/>
  <c r="B39" i="24"/>
  <c r="C39" i="24"/>
  <c r="D39" i="24"/>
  <c r="E39" i="24"/>
  <c r="F39" i="24"/>
  <c r="G39" i="24"/>
  <c r="H39" i="24"/>
  <c r="I39" i="24"/>
  <c r="J39" i="24"/>
  <c r="K39" i="24"/>
  <c r="M39" i="24"/>
  <c r="N39" i="24"/>
  <c r="O39" i="24"/>
  <c r="P39" i="24"/>
  <c r="Q39" i="24"/>
  <c r="R39" i="24"/>
  <c r="S37" i="25" l="1"/>
  <c r="S36" i="25"/>
  <c r="L37" i="24"/>
  <c r="L39" i="25"/>
  <c r="L38" i="24"/>
  <c r="L39" i="24"/>
  <c r="L35" i="24"/>
  <c r="S36" i="24"/>
  <c r="L37" i="25"/>
  <c r="L34" i="24"/>
  <c r="S37" i="24"/>
  <c r="L36" i="24"/>
  <c r="S35" i="24"/>
  <c r="L36" i="25"/>
  <c r="S35" i="25"/>
  <c r="L35" i="25"/>
  <c r="S34" i="24"/>
  <c r="S39" i="24"/>
  <c r="S38" i="24"/>
  <c r="S39" i="25"/>
  <c r="S38" i="25"/>
  <c r="S34" i="25"/>
  <c r="L38" i="25"/>
  <c r="L34" i="25"/>
  <c r="C20" i="22"/>
  <c r="C21" i="22"/>
  <c r="C22" i="22"/>
  <c r="C23" i="22"/>
  <c r="C25" i="22"/>
  <c r="C26" i="22"/>
  <c r="C27" i="22"/>
  <c r="C28" i="22"/>
  <c r="C29" i="22"/>
  <c r="C30" i="22"/>
  <c r="C31" i="22"/>
  <c r="C32" i="22"/>
  <c r="C33" i="22"/>
  <c r="C34" i="22"/>
  <c r="D35" i="22"/>
  <c r="E35" i="22"/>
  <c r="E24" i="22" s="1"/>
  <c r="E47" i="22" s="1"/>
  <c r="F35" i="22"/>
  <c r="F24" i="22" s="1"/>
  <c r="F47" i="22" s="1"/>
  <c r="G35" i="22"/>
  <c r="G24" i="22" s="1"/>
  <c r="G47" i="22" s="1"/>
  <c r="H35" i="22"/>
  <c r="H24" i="22" s="1"/>
  <c r="H47" i="22" s="1"/>
  <c r="C37" i="22"/>
  <c r="C38" i="22"/>
  <c r="C39" i="22"/>
  <c r="C40" i="22"/>
  <c r="C41" i="22"/>
  <c r="C42" i="22"/>
  <c r="C43" i="22"/>
  <c r="C44" i="22"/>
  <c r="C45" i="22"/>
  <c r="C46" i="22"/>
  <c r="C35" i="22" l="1"/>
  <c r="D24" i="22"/>
  <c r="I34" i="21"/>
  <c r="J34" i="21"/>
  <c r="J33" i="21" s="1"/>
  <c r="J32" i="21" s="1"/>
  <c r="K34" i="21"/>
  <c r="K33" i="21" s="1"/>
  <c r="K32" i="21" s="1"/>
  <c r="L34" i="21"/>
  <c r="L33" i="21" s="1"/>
  <c r="L32" i="21" s="1"/>
  <c r="I36" i="21"/>
  <c r="J36" i="21"/>
  <c r="K36" i="21"/>
  <c r="L36" i="21"/>
  <c r="I40" i="21"/>
  <c r="I39" i="21" s="1"/>
  <c r="I38" i="21" s="1"/>
  <c r="J40" i="21"/>
  <c r="J39" i="21" s="1"/>
  <c r="J38" i="21" s="1"/>
  <c r="K40" i="21"/>
  <c r="K39" i="21" s="1"/>
  <c r="K38" i="21" s="1"/>
  <c r="L40" i="21"/>
  <c r="L39" i="21" s="1"/>
  <c r="L38" i="21" s="1"/>
  <c r="I45" i="21"/>
  <c r="I44" i="21" s="1"/>
  <c r="I43" i="21" s="1"/>
  <c r="I42" i="21" s="1"/>
  <c r="J45" i="21"/>
  <c r="J44" i="21" s="1"/>
  <c r="J43" i="21" s="1"/>
  <c r="J42" i="21" s="1"/>
  <c r="K45" i="21"/>
  <c r="K44" i="21" s="1"/>
  <c r="K43" i="21" s="1"/>
  <c r="K42" i="21" s="1"/>
  <c r="L45" i="21"/>
  <c r="L44" i="21" s="1"/>
  <c r="L43" i="21" s="1"/>
  <c r="L42" i="21" s="1"/>
  <c r="I64" i="21"/>
  <c r="I63" i="21" s="1"/>
  <c r="J64" i="21"/>
  <c r="J63" i="21" s="1"/>
  <c r="K64" i="21"/>
  <c r="K63" i="21" s="1"/>
  <c r="L64" i="21"/>
  <c r="L63" i="21" s="1"/>
  <c r="I69" i="21"/>
  <c r="I68" i="21" s="1"/>
  <c r="J69" i="21"/>
  <c r="J68" i="21" s="1"/>
  <c r="K69" i="21"/>
  <c r="K68" i="21" s="1"/>
  <c r="L69" i="21"/>
  <c r="L68" i="21" s="1"/>
  <c r="I74" i="21"/>
  <c r="I73" i="21" s="1"/>
  <c r="J74" i="21"/>
  <c r="J73" i="21" s="1"/>
  <c r="K74" i="21"/>
  <c r="K73" i="21" s="1"/>
  <c r="L74" i="21"/>
  <c r="L73" i="21" s="1"/>
  <c r="I80" i="21"/>
  <c r="I79" i="21" s="1"/>
  <c r="I78" i="21" s="1"/>
  <c r="J80" i="21"/>
  <c r="J79" i="21" s="1"/>
  <c r="J78" i="21" s="1"/>
  <c r="K80" i="21"/>
  <c r="K79" i="21" s="1"/>
  <c r="K78" i="21" s="1"/>
  <c r="L80" i="21"/>
  <c r="L79" i="21" s="1"/>
  <c r="L78" i="21" s="1"/>
  <c r="I85" i="21"/>
  <c r="I84" i="21" s="1"/>
  <c r="I83" i="21" s="1"/>
  <c r="I82" i="21" s="1"/>
  <c r="J85" i="21"/>
  <c r="J84" i="21" s="1"/>
  <c r="J83" i="21" s="1"/>
  <c r="J82" i="21" s="1"/>
  <c r="K85" i="21"/>
  <c r="K84" i="21" s="1"/>
  <c r="K83" i="21" s="1"/>
  <c r="K82" i="21" s="1"/>
  <c r="L85" i="21"/>
  <c r="L84" i="21" s="1"/>
  <c r="L83" i="21" s="1"/>
  <c r="L82" i="21" s="1"/>
  <c r="I92" i="21"/>
  <c r="I91" i="21" s="1"/>
  <c r="I90" i="21" s="1"/>
  <c r="J92" i="21"/>
  <c r="J91" i="21" s="1"/>
  <c r="J90" i="21" s="1"/>
  <c r="K92" i="21"/>
  <c r="K91" i="21" s="1"/>
  <c r="K90" i="21" s="1"/>
  <c r="L92" i="21"/>
  <c r="L91" i="21" s="1"/>
  <c r="L90" i="21" s="1"/>
  <c r="I97" i="21"/>
  <c r="I96" i="21" s="1"/>
  <c r="I95" i="21" s="1"/>
  <c r="J97" i="21"/>
  <c r="J96" i="21" s="1"/>
  <c r="J95" i="21" s="1"/>
  <c r="K97" i="21"/>
  <c r="K96" i="21" s="1"/>
  <c r="K95" i="21" s="1"/>
  <c r="L97" i="21"/>
  <c r="L96" i="21" s="1"/>
  <c r="L95" i="21" s="1"/>
  <c r="I102" i="21"/>
  <c r="I101" i="21" s="1"/>
  <c r="I100" i="21" s="1"/>
  <c r="J102" i="21"/>
  <c r="J101" i="21" s="1"/>
  <c r="J100" i="21" s="1"/>
  <c r="K102" i="21"/>
  <c r="K101" i="21" s="1"/>
  <c r="K100" i="21" s="1"/>
  <c r="L102" i="21"/>
  <c r="L101" i="21" s="1"/>
  <c r="L100" i="21" s="1"/>
  <c r="I106" i="21"/>
  <c r="I105" i="21" s="1"/>
  <c r="J106" i="21"/>
  <c r="J105" i="21" s="1"/>
  <c r="K106" i="21"/>
  <c r="K105" i="21" s="1"/>
  <c r="L106" i="21"/>
  <c r="L105" i="21" s="1"/>
  <c r="I111" i="21"/>
  <c r="I110" i="21" s="1"/>
  <c r="I112" i="21"/>
  <c r="J112" i="21"/>
  <c r="J111" i="21" s="1"/>
  <c r="J110" i="21" s="1"/>
  <c r="K112" i="21"/>
  <c r="K111" i="21" s="1"/>
  <c r="K110" i="21" s="1"/>
  <c r="L112" i="21"/>
  <c r="L111" i="21" s="1"/>
  <c r="L110" i="21" s="1"/>
  <c r="I117" i="21"/>
  <c r="I116" i="21" s="1"/>
  <c r="I115" i="21" s="1"/>
  <c r="J117" i="21"/>
  <c r="J116" i="21" s="1"/>
  <c r="J115" i="21" s="1"/>
  <c r="K117" i="21"/>
  <c r="K116" i="21" s="1"/>
  <c r="K115" i="21" s="1"/>
  <c r="L117" i="21"/>
  <c r="L116" i="21" s="1"/>
  <c r="L115" i="21" s="1"/>
  <c r="I121" i="21"/>
  <c r="I120" i="21" s="1"/>
  <c r="I119" i="21" s="1"/>
  <c r="J121" i="21"/>
  <c r="J120" i="21" s="1"/>
  <c r="J119" i="21" s="1"/>
  <c r="K121" i="21"/>
  <c r="K120" i="21" s="1"/>
  <c r="K119" i="21" s="1"/>
  <c r="L121" i="21"/>
  <c r="L120" i="21" s="1"/>
  <c r="L119" i="21" s="1"/>
  <c r="I125" i="21"/>
  <c r="I124" i="21" s="1"/>
  <c r="I123" i="21" s="1"/>
  <c r="J125" i="21"/>
  <c r="J124" i="21" s="1"/>
  <c r="J123" i="21" s="1"/>
  <c r="K125" i="21"/>
  <c r="K124" i="21" s="1"/>
  <c r="K123" i="21" s="1"/>
  <c r="L125" i="21"/>
  <c r="L124" i="21" s="1"/>
  <c r="L123" i="21" s="1"/>
  <c r="I129" i="21"/>
  <c r="I128" i="21" s="1"/>
  <c r="I127" i="21" s="1"/>
  <c r="J129" i="21"/>
  <c r="J128" i="21" s="1"/>
  <c r="J127" i="21" s="1"/>
  <c r="K129" i="21"/>
  <c r="K128" i="21" s="1"/>
  <c r="K127" i="21" s="1"/>
  <c r="L129" i="21"/>
  <c r="L128" i="21" s="1"/>
  <c r="L127" i="21" s="1"/>
  <c r="I134" i="21"/>
  <c r="I133" i="21" s="1"/>
  <c r="I132" i="21" s="1"/>
  <c r="J134" i="21"/>
  <c r="J133" i="21" s="1"/>
  <c r="J132" i="21" s="1"/>
  <c r="K134" i="21"/>
  <c r="K133" i="21" s="1"/>
  <c r="K132" i="21" s="1"/>
  <c r="L134" i="21"/>
  <c r="L133" i="21" s="1"/>
  <c r="L132" i="21" s="1"/>
  <c r="I139" i="21"/>
  <c r="I138" i="21" s="1"/>
  <c r="I137" i="21" s="1"/>
  <c r="J139" i="21"/>
  <c r="J138" i="21" s="1"/>
  <c r="J137" i="21" s="1"/>
  <c r="K139" i="21"/>
  <c r="K138" i="21" s="1"/>
  <c r="K137" i="21" s="1"/>
  <c r="L139" i="21"/>
  <c r="L138" i="21" s="1"/>
  <c r="L137" i="21" s="1"/>
  <c r="I143" i="21"/>
  <c r="I142" i="21" s="1"/>
  <c r="J143" i="21"/>
  <c r="J142" i="21" s="1"/>
  <c r="K143" i="21"/>
  <c r="K142" i="21" s="1"/>
  <c r="L143" i="21"/>
  <c r="L142" i="21" s="1"/>
  <c r="I147" i="21"/>
  <c r="I146" i="21" s="1"/>
  <c r="I145" i="21" s="1"/>
  <c r="J147" i="21"/>
  <c r="J146" i="21" s="1"/>
  <c r="J145" i="21" s="1"/>
  <c r="K147" i="21"/>
  <c r="K146" i="21" s="1"/>
  <c r="K145" i="21" s="1"/>
  <c r="L147" i="21"/>
  <c r="L146" i="21" s="1"/>
  <c r="L145" i="21" s="1"/>
  <c r="I153" i="21"/>
  <c r="I152" i="21" s="1"/>
  <c r="J153" i="21"/>
  <c r="J152" i="21" s="1"/>
  <c r="K153" i="21"/>
  <c r="K152" i="21" s="1"/>
  <c r="L153" i="21"/>
  <c r="L152" i="21" s="1"/>
  <c r="I158" i="21"/>
  <c r="I157" i="21" s="1"/>
  <c r="J158" i="21"/>
  <c r="J157" i="21" s="1"/>
  <c r="K158" i="21"/>
  <c r="K157" i="21" s="1"/>
  <c r="L158" i="21"/>
  <c r="L157" i="21" s="1"/>
  <c r="I162" i="21"/>
  <c r="I161" i="21" s="1"/>
  <c r="I163" i="21"/>
  <c r="J163" i="21"/>
  <c r="J162" i="21" s="1"/>
  <c r="J161" i="21" s="1"/>
  <c r="K163" i="21"/>
  <c r="K162" i="21" s="1"/>
  <c r="K161" i="21" s="1"/>
  <c r="L163" i="21"/>
  <c r="L162" i="21" s="1"/>
  <c r="L161" i="21" s="1"/>
  <c r="I167" i="21"/>
  <c r="I166" i="21" s="1"/>
  <c r="I165" i="21" s="1"/>
  <c r="J167" i="21"/>
  <c r="J166" i="21" s="1"/>
  <c r="K167" i="21"/>
  <c r="K166" i="21" s="1"/>
  <c r="L167" i="21"/>
  <c r="L166" i="21" s="1"/>
  <c r="I172" i="21"/>
  <c r="I171" i="21" s="1"/>
  <c r="J172" i="21"/>
  <c r="J171" i="21" s="1"/>
  <c r="K172" i="21"/>
  <c r="K171" i="21" s="1"/>
  <c r="L172" i="21"/>
  <c r="L171" i="21" s="1"/>
  <c r="I180" i="21"/>
  <c r="I179" i="21" s="1"/>
  <c r="J180" i="21"/>
  <c r="J179" i="21" s="1"/>
  <c r="K180" i="21"/>
  <c r="K179" i="21" s="1"/>
  <c r="L180" i="21"/>
  <c r="L179" i="21" s="1"/>
  <c r="I183" i="21"/>
  <c r="I182" i="21" s="1"/>
  <c r="J183" i="21"/>
  <c r="J182" i="21" s="1"/>
  <c r="K183" i="21"/>
  <c r="K182" i="21" s="1"/>
  <c r="L183" i="21"/>
  <c r="L182" i="21" s="1"/>
  <c r="I188" i="21"/>
  <c r="I187" i="21" s="1"/>
  <c r="J188" i="21"/>
  <c r="J187" i="21" s="1"/>
  <c r="K188" i="21"/>
  <c r="K187" i="21" s="1"/>
  <c r="L188" i="21"/>
  <c r="L187" i="21" s="1"/>
  <c r="M188" i="21"/>
  <c r="N188" i="21"/>
  <c r="O188" i="21"/>
  <c r="P188" i="21"/>
  <c r="J193" i="21"/>
  <c r="I194" i="21"/>
  <c r="I193" i="21" s="1"/>
  <c r="J194" i="21"/>
  <c r="K194" i="21"/>
  <c r="K193" i="21" s="1"/>
  <c r="L194" i="21"/>
  <c r="L193" i="21" s="1"/>
  <c r="I199" i="21"/>
  <c r="I198" i="21" s="1"/>
  <c r="J199" i="21"/>
  <c r="J198" i="21" s="1"/>
  <c r="K199" i="21"/>
  <c r="K198" i="21" s="1"/>
  <c r="L199" i="21"/>
  <c r="L198" i="21" s="1"/>
  <c r="I203" i="21"/>
  <c r="I202" i="21" s="1"/>
  <c r="I201" i="21" s="1"/>
  <c r="J203" i="21"/>
  <c r="J202" i="21" s="1"/>
  <c r="J201" i="21" s="1"/>
  <c r="K203" i="21"/>
  <c r="K202" i="21" s="1"/>
  <c r="K201" i="21" s="1"/>
  <c r="L203" i="21"/>
  <c r="L202" i="21" s="1"/>
  <c r="L201" i="21" s="1"/>
  <c r="I210" i="21"/>
  <c r="I209" i="21" s="1"/>
  <c r="J210" i="21"/>
  <c r="J209" i="21" s="1"/>
  <c r="K210" i="21"/>
  <c r="K209" i="21" s="1"/>
  <c r="L210" i="21"/>
  <c r="L209" i="21" s="1"/>
  <c r="I213" i="21"/>
  <c r="I212" i="21" s="1"/>
  <c r="J213" i="21"/>
  <c r="J212" i="21" s="1"/>
  <c r="K213" i="21"/>
  <c r="K212" i="21" s="1"/>
  <c r="L213" i="21"/>
  <c r="L212" i="21" s="1"/>
  <c r="I222" i="21"/>
  <c r="I221" i="21" s="1"/>
  <c r="I220" i="21" s="1"/>
  <c r="J222" i="21"/>
  <c r="J221" i="21" s="1"/>
  <c r="J220" i="21" s="1"/>
  <c r="K222" i="21"/>
  <c r="K221" i="21" s="1"/>
  <c r="K220" i="21" s="1"/>
  <c r="L222" i="21"/>
  <c r="L221" i="21" s="1"/>
  <c r="L220" i="21" s="1"/>
  <c r="I226" i="21"/>
  <c r="I225" i="21" s="1"/>
  <c r="I224" i="21" s="1"/>
  <c r="J226" i="21"/>
  <c r="J225" i="21" s="1"/>
  <c r="J224" i="21" s="1"/>
  <c r="K226" i="21"/>
  <c r="K225" i="21" s="1"/>
  <c r="K224" i="21" s="1"/>
  <c r="L226" i="21"/>
  <c r="L225" i="21" s="1"/>
  <c r="L224" i="21" s="1"/>
  <c r="I233" i="21"/>
  <c r="I232" i="21" s="1"/>
  <c r="J233" i="21"/>
  <c r="J232" i="21" s="1"/>
  <c r="K233" i="21"/>
  <c r="K232" i="21" s="1"/>
  <c r="L233" i="21"/>
  <c r="L232" i="21" s="1"/>
  <c r="I235" i="21"/>
  <c r="J235" i="21"/>
  <c r="K235" i="21"/>
  <c r="L235" i="21"/>
  <c r="I238" i="21"/>
  <c r="J238" i="21"/>
  <c r="K238" i="21"/>
  <c r="L238" i="21"/>
  <c r="I242" i="21"/>
  <c r="I241" i="21" s="1"/>
  <c r="J242" i="21"/>
  <c r="J241" i="21" s="1"/>
  <c r="K242" i="21"/>
  <c r="K241" i="21" s="1"/>
  <c r="L242" i="21"/>
  <c r="L241" i="21" s="1"/>
  <c r="J245" i="21"/>
  <c r="I246" i="21"/>
  <c r="I245" i="21" s="1"/>
  <c r="J246" i="21"/>
  <c r="K246" i="21"/>
  <c r="K245" i="21" s="1"/>
  <c r="L246" i="21"/>
  <c r="L245" i="21" s="1"/>
  <c r="I250" i="21"/>
  <c r="I249" i="21" s="1"/>
  <c r="J250" i="21"/>
  <c r="J249" i="21" s="1"/>
  <c r="K250" i="21"/>
  <c r="K249" i="21" s="1"/>
  <c r="L250" i="21"/>
  <c r="L249" i="21" s="1"/>
  <c r="I254" i="21"/>
  <c r="I253" i="21" s="1"/>
  <c r="J254" i="21"/>
  <c r="J253" i="21" s="1"/>
  <c r="K254" i="21"/>
  <c r="K253" i="21" s="1"/>
  <c r="L254" i="21"/>
  <c r="L253" i="21" s="1"/>
  <c r="I257" i="21"/>
  <c r="I256" i="21" s="1"/>
  <c r="J257" i="21"/>
  <c r="J256" i="21" s="1"/>
  <c r="K257" i="21"/>
  <c r="K256" i="21" s="1"/>
  <c r="L257" i="21"/>
  <c r="L256" i="21" s="1"/>
  <c r="I260" i="21"/>
  <c r="I259" i="21" s="1"/>
  <c r="J260" i="21"/>
  <c r="J259" i="21" s="1"/>
  <c r="K260" i="21"/>
  <c r="K259" i="21" s="1"/>
  <c r="L260" i="21"/>
  <c r="L259" i="21" s="1"/>
  <c r="I265" i="21"/>
  <c r="I264" i="21" s="1"/>
  <c r="J265" i="21"/>
  <c r="J264" i="21" s="1"/>
  <c r="K265" i="21"/>
  <c r="K264" i="21" s="1"/>
  <c r="L265" i="21"/>
  <c r="L264" i="21" s="1"/>
  <c r="I267" i="21"/>
  <c r="J267" i="21"/>
  <c r="K267" i="21"/>
  <c r="L267" i="21"/>
  <c r="I270" i="21"/>
  <c r="J270" i="21"/>
  <c r="K270" i="21"/>
  <c r="L270" i="21"/>
  <c r="I274" i="21"/>
  <c r="I273" i="21" s="1"/>
  <c r="J274" i="21"/>
  <c r="J273" i="21" s="1"/>
  <c r="K274" i="21"/>
  <c r="K273" i="21" s="1"/>
  <c r="L274" i="21"/>
  <c r="L273" i="21" s="1"/>
  <c r="I277" i="21"/>
  <c r="I278" i="21"/>
  <c r="J278" i="21"/>
  <c r="J277" i="21" s="1"/>
  <c r="K278" i="21"/>
  <c r="K277" i="21" s="1"/>
  <c r="L278" i="21"/>
  <c r="L277" i="21" s="1"/>
  <c r="I282" i="21"/>
  <c r="I281" i="21" s="1"/>
  <c r="J282" i="21"/>
  <c r="J281" i="21" s="1"/>
  <c r="K282" i="21"/>
  <c r="K281" i="21" s="1"/>
  <c r="L282" i="21"/>
  <c r="L281" i="21" s="1"/>
  <c r="I286" i="21"/>
  <c r="I285" i="21" s="1"/>
  <c r="J286" i="21"/>
  <c r="J285" i="21" s="1"/>
  <c r="K286" i="21"/>
  <c r="K285" i="21" s="1"/>
  <c r="L286" i="21"/>
  <c r="L285" i="21" s="1"/>
  <c r="I289" i="21"/>
  <c r="I288" i="21" s="1"/>
  <c r="J289" i="21"/>
  <c r="J288" i="21" s="1"/>
  <c r="K289" i="21"/>
  <c r="K288" i="21" s="1"/>
  <c r="L289" i="21"/>
  <c r="L288" i="21" s="1"/>
  <c r="J291" i="21"/>
  <c r="I292" i="21"/>
  <c r="I291" i="21" s="1"/>
  <c r="J292" i="21"/>
  <c r="K292" i="21"/>
  <c r="K291" i="21" s="1"/>
  <c r="L292" i="21"/>
  <c r="L291" i="21" s="1"/>
  <c r="I297" i="21"/>
  <c r="I298" i="21"/>
  <c r="J298" i="21"/>
  <c r="K298" i="21"/>
  <c r="L298" i="21"/>
  <c r="I300" i="21"/>
  <c r="J300" i="21"/>
  <c r="K300" i="21"/>
  <c r="L300" i="21"/>
  <c r="I303" i="21"/>
  <c r="J303" i="21"/>
  <c r="K303" i="21"/>
  <c r="L303" i="21"/>
  <c r="I307" i="21"/>
  <c r="I306" i="21" s="1"/>
  <c r="J307" i="21"/>
  <c r="J306" i="21" s="1"/>
  <c r="K307" i="21"/>
  <c r="K306" i="21" s="1"/>
  <c r="L307" i="21"/>
  <c r="L306" i="21" s="1"/>
  <c r="I311" i="21"/>
  <c r="I310" i="21" s="1"/>
  <c r="J311" i="21"/>
  <c r="J310" i="21" s="1"/>
  <c r="K311" i="21"/>
  <c r="K310" i="21" s="1"/>
  <c r="L311" i="21"/>
  <c r="L310" i="21" s="1"/>
  <c r="I315" i="21"/>
  <c r="I314" i="21" s="1"/>
  <c r="J315" i="21"/>
  <c r="J314" i="21" s="1"/>
  <c r="K315" i="21"/>
  <c r="K314" i="21" s="1"/>
  <c r="L315" i="21"/>
  <c r="L314" i="21" s="1"/>
  <c r="I319" i="21"/>
  <c r="I318" i="21" s="1"/>
  <c r="J319" i="21"/>
  <c r="J318" i="21" s="1"/>
  <c r="K319" i="21"/>
  <c r="K318" i="21" s="1"/>
  <c r="L319" i="21"/>
  <c r="L318" i="21" s="1"/>
  <c r="I322" i="21"/>
  <c r="I321" i="21" s="1"/>
  <c r="J322" i="21"/>
  <c r="J321" i="21" s="1"/>
  <c r="K322" i="21"/>
  <c r="K321" i="21" s="1"/>
  <c r="L322" i="21"/>
  <c r="L321" i="21" s="1"/>
  <c r="I325" i="21"/>
  <c r="I324" i="21" s="1"/>
  <c r="J325" i="21"/>
  <c r="J324" i="21" s="1"/>
  <c r="K325" i="21"/>
  <c r="K324" i="21" s="1"/>
  <c r="L325" i="21"/>
  <c r="L324" i="21" s="1"/>
  <c r="I330" i="21"/>
  <c r="I329" i="21" s="1"/>
  <c r="J330" i="21"/>
  <c r="J329" i="21" s="1"/>
  <c r="K330" i="21"/>
  <c r="K329" i="21" s="1"/>
  <c r="L330" i="21"/>
  <c r="L329" i="21" s="1"/>
  <c r="I332" i="21"/>
  <c r="J332" i="21"/>
  <c r="K332" i="21"/>
  <c r="L332" i="21"/>
  <c r="I335" i="21"/>
  <c r="J335" i="21"/>
  <c r="K335" i="21"/>
  <c r="L335" i="21"/>
  <c r="I339" i="21"/>
  <c r="I338" i="21" s="1"/>
  <c r="J339" i="21"/>
  <c r="J338" i="21" s="1"/>
  <c r="K339" i="21"/>
  <c r="K338" i="21" s="1"/>
  <c r="L339" i="21"/>
  <c r="L338" i="21" s="1"/>
  <c r="I343" i="21"/>
  <c r="I342" i="21" s="1"/>
  <c r="J343" i="21"/>
  <c r="J342" i="21" s="1"/>
  <c r="K343" i="21"/>
  <c r="K342" i="21" s="1"/>
  <c r="L343" i="21"/>
  <c r="L342" i="21" s="1"/>
  <c r="I347" i="21"/>
  <c r="I346" i="21" s="1"/>
  <c r="J347" i="21"/>
  <c r="J346" i="21" s="1"/>
  <c r="K347" i="21"/>
  <c r="K346" i="21" s="1"/>
  <c r="L347" i="21"/>
  <c r="L346" i="21" s="1"/>
  <c r="I351" i="21"/>
  <c r="I350" i="21" s="1"/>
  <c r="J351" i="21"/>
  <c r="J350" i="21" s="1"/>
  <c r="K351" i="21"/>
  <c r="K350" i="21" s="1"/>
  <c r="L351" i="21"/>
  <c r="L350" i="21" s="1"/>
  <c r="J353" i="21"/>
  <c r="I354" i="21"/>
  <c r="I353" i="21" s="1"/>
  <c r="J354" i="21"/>
  <c r="K354" i="21"/>
  <c r="K353" i="21" s="1"/>
  <c r="L354" i="21"/>
  <c r="L353" i="21" s="1"/>
  <c r="I357" i="21"/>
  <c r="I356" i="21" s="1"/>
  <c r="J357" i="21"/>
  <c r="J356" i="21" s="1"/>
  <c r="K357" i="21"/>
  <c r="K356" i="21" s="1"/>
  <c r="L357" i="21"/>
  <c r="L356" i="21" s="1"/>
  <c r="I34" i="20"/>
  <c r="J34" i="20"/>
  <c r="J33" i="20" s="1"/>
  <c r="J32" i="20" s="1"/>
  <c r="K34" i="20"/>
  <c r="K33" i="20" s="1"/>
  <c r="K32" i="20" s="1"/>
  <c r="L34" i="20"/>
  <c r="L33" i="20" s="1"/>
  <c r="L32" i="20" s="1"/>
  <c r="I36" i="20"/>
  <c r="J36" i="20"/>
  <c r="K36" i="20"/>
  <c r="L36" i="20"/>
  <c r="I40" i="20"/>
  <c r="I39" i="20" s="1"/>
  <c r="I38" i="20" s="1"/>
  <c r="J40" i="20"/>
  <c r="J39" i="20" s="1"/>
  <c r="J38" i="20" s="1"/>
  <c r="K40" i="20"/>
  <c r="K39" i="20" s="1"/>
  <c r="K38" i="20" s="1"/>
  <c r="L40" i="20"/>
  <c r="L39" i="20" s="1"/>
  <c r="L38" i="20" s="1"/>
  <c r="I45" i="20"/>
  <c r="I44" i="20" s="1"/>
  <c r="I43" i="20" s="1"/>
  <c r="I42" i="20" s="1"/>
  <c r="J45" i="20"/>
  <c r="J44" i="20" s="1"/>
  <c r="J43" i="20" s="1"/>
  <c r="J42" i="20" s="1"/>
  <c r="K45" i="20"/>
  <c r="K44" i="20" s="1"/>
  <c r="K43" i="20" s="1"/>
  <c r="K42" i="20" s="1"/>
  <c r="L45" i="20"/>
  <c r="L44" i="20" s="1"/>
  <c r="L43" i="20" s="1"/>
  <c r="L42" i="20" s="1"/>
  <c r="I64" i="20"/>
  <c r="I63" i="20" s="1"/>
  <c r="J64" i="20"/>
  <c r="J63" i="20" s="1"/>
  <c r="K64" i="20"/>
  <c r="K63" i="20" s="1"/>
  <c r="L64" i="20"/>
  <c r="L63" i="20" s="1"/>
  <c r="I69" i="20"/>
  <c r="I68" i="20" s="1"/>
  <c r="J69" i="20"/>
  <c r="J68" i="20" s="1"/>
  <c r="K69" i="20"/>
  <c r="K68" i="20" s="1"/>
  <c r="L69" i="20"/>
  <c r="L68" i="20" s="1"/>
  <c r="I74" i="20"/>
  <c r="I73" i="20" s="1"/>
  <c r="J74" i="20"/>
  <c r="J73" i="20" s="1"/>
  <c r="K74" i="20"/>
  <c r="K73" i="20" s="1"/>
  <c r="L74" i="20"/>
  <c r="L73" i="20" s="1"/>
  <c r="I80" i="20"/>
  <c r="I79" i="20" s="1"/>
  <c r="I78" i="20" s="1"/>
  <c r="J80" i="20"/>
  <c r="J79" i="20" s="1"/>
  <c r="J78" i="20" s="1"/>
  <c r="K80" i="20"/>
  <c r="K79" i="20" s="1"/>
  <c r="K78" i="20" s="1"/>
  <c r="L80" i="20"/>
  <c r="L79" i="20" s="1"/>
  <c r="L78" i="20" s="1"/>
  <c r="I85" i="20"/>
  <c r="I84" i="20" s="1"/>
  <c r="I83" i="20" s="1"/>
  <c r="I82" i="20" s="1"/>
  <c r="J85" i="20"/>
  <c r="J84" i="20" s="1"/>
  <c r="J83" i="20" s="1"/>
  <c r="J82" i="20" s="1"/>
  <c r="K85" i="20"/>
  <c r="K84" i="20" s="1"/>
  <c r="K83" i="20" s="1"/>
  <c r="K82" i="20" s="1"/>
  <c r="L85" i="20"/>
  <c r="L84" i="20" s="1"/>
  <c r="L83" i="20" s="1"/>
  <c r="L82" i="20" s="1"/>
  <c r="I92" i="20"/>
  <c r="I91" i="20" s="1"/>
  <c r="I90" i="20" s="1"/>
  <c r="J92" i="20"/>
  <c r="J91" i="20" s="1"/>
  <c r="J90" i="20" s="1"/>
  <c r="K92" i="20"/>
  <c r="K91" i="20" s="1"/>
  <c r="K90" i="20" s="1"/>
  <c r="L92" i="20"/>
  <c r="L91" i="20" s="1"/>
  <c r="L90" i="20" s="1"/>
  <c r="I97" i="20"/>
  <c r="I96" i="20" s="1"/>
  <c r="I95" i="20" s="1"/>
  <c r="J97" i="20"/>
  <c r="J96" i="20" s="1"/>
  <c r="J95" i="20" s="1"/>
  <c r="K97" i="20"/>
  <c r="K96" i="20" s="1"/>
  <c r="K95" i="20" s="1"/>
  <c r="L97" i="20"/>
  <c r="L96" i="20" s="1"/>
  <c r="L95" i="20" s="1"/>
  <c r="I102" i="20"/>
  <c r="I101" i="20" s="1"/>
  <c r="I100" i="20" s="1"/>
  <c r="J102" i="20"/>
  <c r="J101" i="20" s="1"/>
  <c r="J100" i="20" s="1"/>
  <c r="K102" i="20"/>
  <c r="K101" i="20" s="1"/>
  <c r="K100" i="20" s="1"/>
  <c r="L102" i="20"/>
  <c r="L101" i="20" s="1"/>
  <c r="L100" i="20" s="1"/>
  <c r="I106" i="20"/>
  <c r="I105" i="20" s="1"/>
  <c r="J106" i="20"/>
  <c r="J105" i="20" s="1"/>
  <c r="K106" i="20"/>
  <c r="K105" i="20" s="1"/>
  <c r="L106" i="20"/>
  <c r="L105" i="20" s="1"/>
  <c r="I112" i="20"/>
  <c r="I111" i="20" s="1"/>
  <c r="I110" i="20" s="1"/>
  <c r="J112" i="20"/>
  <c r="J111" i="20" s="1"/>
  <c r="J110" i="20" s="1"/>
  <c r="K112" i="20"/>
  <c r="K111" i="20" s="1"/>
  <c r="K110" i="20" s="1"/>
  <c r="L112" i="20"/>
  <c r="L111" i="20" s="1"/>
  <c r="L110" i="20" s="1"/>
  <c r="I117" i="20"/>
  <c r="I116" i="20" s="1"/>
  <c r="I115" i="20" s="1"/>
  <c r="J117" i="20"/>
  <c r="J116" i="20" s="1"/>
  <c r="J115" i="20" s="1"/>
  <c r="K117" i="20"/>
  <c r="K116" i="20" s="1"/>
  <c r="K115" i="20" s="1"/>
  <c r="L117" i="20"/>
  <c r="L116" i="20" s="1"/>
  <c r="L115" i="20" s="1"/>
  <c r="I121" i="20"/>
  <c r="I120" i="20" s="1"/>
  <c r="I119" i="20" s="1"/>
  <c r="J121" i="20"/>
  <c r="J120" i="20" s="1"/>
  <c r="J119" i="20" s="1"/>
  <c r="K121" i="20"/>
  <c r="K120" i="20" s="1"/>
  <c r="K119" i="20" s="1"/>
  <c r="L121" i="20"/>
  <c r="L120" i="20" s="1"/>
  <c r="L119" i="20" s="1"/>
  <c r="I125" i="20"/>
  <c r="I124" i="20" s="1"/>
  <c r="I123" i="20" s="1"/>
  <c r="J125" i="20"/>
  <c r="J124" i="20" s="1"/>
  <c r="J123" i="20" s="1"/>
  <c r="K125" i="20"/>
  <c r="K124" i="20" s="1"/>
  <c r="K123" i="20" s="1"/>
  <c r="L125" i="20"/>
  <c r="L124" i="20" s="1"/>
  <c r="L123" i="20" s="1"/>
  <c r="I129" i="20"/>
  <c r="I128" i="20" s="1"/>
  <c r="I127" i="20" s="1"/>
  <c r="J129" i="20"/>
  <c r="J128" i="20" s="1"/>
  <c r="J127" i="20" s="1"/>
  <c r="K129" i="20"/>
  <c r="K128" i="20" s="1"/>
  <c r="K127" i="20" s="1"/>
  <c r="L129" i="20"/>
  <c r="L128" i="20" s="1"/>
  <c r="L127" i="20" s="1"/>
  <c r="J133" i="20"/>
  <c r="J132" i="20" s="1"/>
  <c r="I134" i="20"/>
  <c r="I133" i="20" s="1"/>
  <c r="I132" i="20" s="1"/>
  <c r="J134" i="20"/>
  <c r="K134" i="20"/>
  <c r="K133" i="20" s="1"/>
  <c r="K132" i="20" s="1"/>
  <c r="L134" i="20"/>
  <c r="L133" i="20" s="1"/>
  <c r="L132" i="20" s="1"/>
  <c r="I139" i="20"/>
  <c r="I138" i="20" s="1"/>
  <c r="I137" i="20" s="1"/>
  <c r="J139" i="20"/>
  <c r="J138" i="20" s="1"/>
  <c r="J137" i="20" s="1"/>
  <c r="K139" i="20"/>
  <c r="K138" i="20" s="1"/>
  <c r="K137" i="20" s="1"/>
  <c r="L139" i="20"/>
  <c r="L138" i="20" s="1"/>
  <c r="L137" i="20" s="1"/>
  <c r="I143" i="20"/>
  <c r="I142" i="20" s="1"/>
  <c r="J143" i="20"/>
  <c r="J142" i="20" s="1"/>
  <c r="K143" i="20"/>
  <c r="K142" i="20" s="1"/>
  <c r="L143" i="20"/>
  <c r="L142" i="20" s="1"/>
  <c r="I147" i="20"/>
  <c r="I146" i="20" s="1"/>
  <c r="I145" i="20" s="1"/>
  <c r="J147" i="20"/>
  <c r="J146" i="20" s="1"/>
  <c r="J145" i="20" s="1"/>
  <c r="K147" i="20"/>
  <c r="K146" i="20" s="1"/>
  <c r="K145" i="20" s="1"/>
  <c r="L147" i="20"/>
  <c r="L146" i="20" s="1"/>
  <c r="L145" i="20" s="1"/>
  <c r="I153" i="20"/>
  <c r="I152" i="20" s="1"/>
  <c r="I151" i="20" s="1"/>
  <c r="I150" i="20" s="1"/>
  <c r="J153" i="20"/>
  <c r="J152" i="20" s="1"/>
  <c r="K153" i="20"/>
  <c r="K152" i="20" s="1"/>
  <c r="L153" i="20"/>
  <c r="L152" i="20" s="1"/>
  <c r="I158" i="20"/>
  <c r="I157" i="20" s="1"/>
  <c r="J158" i="20"/>
  <c r="J157" i="20" s="1"/>
  <c r="K158" i="20"/>
  <c r="K157" i="20" s="1"/>
  <c r="L158" i="20"/>
  <c r="L157" i="20" s="1"/>
  <c r="I163" i="20"/>
  <c r="I162" i="20" s="1"/>
  <c r="I161" i="20" s="1"/>
  <c r="J163" i="20"/>
  <c r="J162" i="20" s="1"/>
  <c r="J161" i="20" s="1"/>
  <c r="K163" i="20"/>
  <c r="K162" i="20" s="1"/>
  <c r="K161" i="20" s="1"/>
  <c r="L163" i="20"/>
  <c r="L162" i="20" s="1"/>
  <c r="L161" i="20" s="1"/>
  <c r="I167" i="20"/>
  <c r="I166" i="20" s="1"/>
  <c r="J167" i="20"/>
  <c r="J166" i="20" s="1"/>
  <c r="J165" i="20" s="1"/>
  <c r="K167" i="20"/>
  <c r="K166" i="20" s="1"/>
  <c r="L167" i="20"/>
  <c r="L166" i="20" s="1"/>
  <c r="I172" i="20"/>
  <c r="I171" i="20" s="1"/>
  <c r="J172" i="20"/>
  <c r="J171" i="20" s="1"/>
  <c r="K172" i="20"/>
  <c r="K171" i="20" s="1"/>
  <c r="L172" i="20"/>
  <c r="L171" i="20" s="1"/>
  <c r="I180" i="20"/>
  <c r="I179" i="20" s="1"/>
  <c r="J180" i="20"/>
  <c r="J179" i="20" s="1"/>
  <c r="K180" i="20"/>
  <c r="K179" i="20" s="1"/>
  <c r="L180" i="20"/>
  <c r="L179" i="20" s="1"/>
  <c r="I183" i="20"/>
  <c r="I182" i="20" s="1"/>
  <c r="J183" i="20"/>
  <c r="J182" i="20" s="1"/>
  <c r="K183" i="20"/>
  <c r="K182" i="20" s="1"/>
  <c r="L183" i="20"/>
  <c r="L182" i="20" s="1"/>
  <c r="I188" i="20"/>
  <c r="I187" i="20" s="1"/>
  <c r="J188" i="20"/>
  <c r="J187" i="20" s="1"/>
  <c r="K188" i="20"/>
  <c r="K187" i="20" s="1"/>
  <c r="L188" i="20"/>
  <c r="L187" i="20" s="1"/>
  <c r="M188" i="20"/>
  <c r="N188" i="20"/>
  <c r="O188" i="20"/>
  <c r="P188" i="20"/>
  <c r="I194" i="20"/>
  <c r="I193" i="20" s="1"/>
  <c r="J194" i="20"/>
  <c r="J193" i="20" s="1"/>
  <c r="K194" i="20"/>
  <c r="K193" i="20" s="1"/>
  <c r="L194" i="20"/>
  <c r="L193" i="20" s="1"/>
  <c r="I199" i="20"/>
  <c r="I198" i="20" s="1"/>
  <c r="J199" i="20"/>
  <c r="J198" i="20" s="1"/>
  <c r="K199" i="20"/>
  <c r="K198" i="20" s="1"/>
  <c r="L199" i="20"/>
  <c r="L198" i="20" s="1"/>
  <c r="I203" i="20"/>
  <c r="I202" i="20" s="1"/>
  <c r="I201" i="20" s="1"/>
  <c r="J203" i="20"/>
  <c r="J202" i="20" s="1"/>
  <c r="J201" i="20" s="1"/>
  <c r="K203" i="20"/>
  <c r="K202" i="20" s="1"/>
  <c r="K201" i="20" s="1"/>
  <c r="L203" i="20"/>
  <c r="L202" i="20" s="1"/>
  <c r="L201" i="20" s="1"/>
  <c r="I210" i="20"/>
  <c r="I209" i="20" s="1"/>
  <c r="J210" i="20"/>
  <c r="J209" i="20" s="1"/>
  <c r="J208" i="20" s="1"/>
  <c r="K210" i="20"/>
  <c r="K209" i="20" s="1"/>
  <c r="L210" i="20"/>
  <c r="L209" i="20" s="1"/>
  <c r="I213" i="20"/>
  <c r="I212" i="20" s="1"/>
  <c r="J213" i="20"/>
  <c r="J212" i="20" s="1"/>
  <c r="K213" i="20"/>
  <c r="K212" i="20" s="1"/>
  <c r="L213" i="20"/>
  <c r="L212" i="20" s="1"/>
  <c r="I222" i="20"/>
  <c r="I221" i="20" s="1"/>
  <c r="I220" i="20" s="1"/>
  <c r="J222" i="20"/>
  <c r="J221" i="20" s="1"/>
  <c r="J220" i="20" s="1"/>
  <c r="K222" i="20"/>
  <c r="K221" i="20" s="1"/>
  <c r="K220" i="20" s="1"/>
  <c r="L222" i="20"/>
  <c r="L221" i="20" s="1"/>
  <c r="L220" i="20" s="1"/>
  <c r="I226" i="20"/>
  <c r="I225" i="20" s="1"/>
  <c r="I224" i="20" s="1"/>
  <c r="J226" i="20"/>
  <c r="J225" i="20" s="1"/>
  <c r="J224" i="20" s="1"/>
  <c r="K226" i="20"/>
  <c r="K225" i="20" s="1"/>
  <c r="K224" i="20" s="1"/>
  <c r="L226" i="20"/>
  <c r="L225" i="20" s="1"/>
  <c r="L224" i="20" s="1"/>
  <c r="I233" i="20"/>
  <c r="I232" i="20" s="1"/>
  <c r="J233" i="20"/>
  <c r="J232" i="20" s="1"/>
  <c r="K233" i="20"/>
  <c r="K232" i="20" s="1"/>
  <c r="L233" i="20"/>
  <c r="L232" i="20" s="1"/>
  <c r="I235" i="20"/>
  <c r="J235" i="20"/>
  <c r="K235" i="20"/>
  <c r="L235" i="20"/>
  <c r="I238" i="20"/>
  <c r="J238" i="20"/>
  <c r="K238" i="20"/>
  <c r="L238" i="20"/>
  <c r="I242" i="20"/>
  <c r="I241" i="20" s="1"/>
  <c r="J242" i="20"/>
  <c r="J241" i="20" s="1"/>
  <c r="K242" i="20"/>
  <c r="K241" i="20" s="1"/>
  <c r="L242" i="20"/>
  <c r="L241" i="20" s="1"/>
  <c r="I246" i="20"/>
  <c r="I245" i="20" s="1"/>
  <c r="J246" i="20"/>
  <c r="J245" i="20" s="1"/>
  <c r="K246" i="20"/>
  <c r="K245" i="20" s="1"/>
  <c r="L246" i="20"/>
  <c r="L245" i="20" s="1"/>
  <c r="I250" i="20"/>
  <c r="I249" i="20" s="1"/>
  <c r="J250" i="20"/>
  <c r="J249" i="20" s="1"/>
  <c r="K250" i="20"/>
  <c r="K249" i="20" s="1"/>
  <c r="L250" i="20"/>
  <c r="L249" i="20" s="1"/>
  <c r="I254" i="20"/>
  <c r="I253" i="20" s="1"/>
  <c r="J254" i="20"/>
  <c r="J253" i="20" s="1"/>
  <c r="K254" i="20"/>
  <c r="K253" i="20" s="1"/>
  <c r="L254" i="20"/>
  <c r="L253" i="20" s="1"/>
  <c r="I257" i="20"/>
  <c r="I256" i="20" s="1"/>
  <c r="J257" i="20"/>
  <c r="J256" i="20" s="1"/>
  <c r="K257" i="20"/>
  <c r="K256" i="20" s="1"/>
  <c r="L257" i="20"/>
  <c r="L256" i="20" s="1"/>
  <c r="I260" i="20"/>
  <c r="I259" i="20" s="1"/>
  <c r="J260" i="20"/>
  <c r="J259" i="20" s="1"/>
  <c r="K260" i="20"/>
  <c r="K259" i="20" s="1"/>
  <c r="L260" i="20"/>
  <c r="L259" i="20" s="1"/>
  <c r="I265" i="20"/>
  <c r="I264" i="20" s="1"/>
  <c r="J265" i="20"/>
  <c r="J264" i="20" s="1"/>
  <c r="K265" i="20"/>
  <c r="K264" i="20" s="1"/>
  <c r="L265" i="20"/>
  <c r="L264" i="20" s="1"/>
  <c r="I267" i="20"/>
  <c r="J267" i="20"/>
  <c r="K267" i="20"/>
  <c r="L267" i="20"/>
  <c r="I270" i="20"/>
  <c r="J270" i="20"/>
  <c r="K270" i="20"/>
  <c r="L270" i="20"/>
  <c r="I274" i="20"/>
  <c r="I273" i="20" s="1"/>
  <c r="J274" i="20"/>
  <c r="J273" i="20" s="1"/>
  <c r="K274" i="20"/>
  <c r="K273" i="20" s="1"/>
  <c r="L274" i="20"/>
  <c r="L273" i="20" s="1"/>
  <c r="I278" i="20"/>
  <c r="I277" i="20" s="1"/>
  <c r="J278" i="20"/>
  <c r="J277" i="20" s="1"/>
  <c r="K278" i="20"/>
  <c r="K277" i="20" s="1"/>
  <c r="L278" i="20"/>
  <c r="L277" i="20" s="1"/>
  <c r="I282" i="20"/>
  <c r="I281" i="20" s="1"/>
  <c r="J282" i="20"/>
  <c r="J281" i="20" s="1"/>
  <c r="K282" i="20"/>
  <c r="K281" i="20" s="1"/>
  <c r="L282" i="20"/>
  <c r="L281" i="20" s="1"/>
  <c r="I286" i="20"/>
  <c r="I285" i="20" s="1"/>
  <c r="J286" i="20"/>
  <c r="J285" i="20" s="1"/>
  <c r="K286" i="20"/>
  <c r="K285" i="20" s="1"/>
  <c r="L286" i="20"/>
  <c r="L285" i="20" s="1"/>
  <c r="I289" i="20"/>
  <c r="I288" i="20" s="1"/>
  <c r="J289" i="20"/>
  <c r="J288" i="20" s="1"/>
  <c r="K289" i="20"/>
  <c r="K288" i="20" s="1"/>
  <c r="L289" i="20"/>
  <c r="L288" i="20" s="1"/>
  <c r="I292" i="20"/>
  <c r="I291" i="20" s="1"/>
  <c r="J292" i="20"/>
  <c r="J291" i="20" s="1"/>
  <c r="K292" i="20"/>
  <c r="K291" i="20" s="1"/>
  <c r="L292" i="20"/>
  <c r="L291" i="20" s="1"/>
  <c r="I298" i="20"/>
  <c r="J298" i="20"/>
  <c r="K298" i="20"/>
  <c r="L298" i="20"/>
  <c r="I300" i="20"/>
  <c r="J300" i="20"/>
  <c r="K300" i="20"/>
  <c r="L300" i="20"/>
  <c r="I303" i="20"/>
  <c r="J303" i="20"/>
  <c r="K303" i="20"/>
  <c r="L303" i="20"/>
  <c r="I307" i="20"/>
  <c r="I306" i="20" s="1"/>
  <c r="J307" i="20"/>
  <c r="J306" i="20" s="1"/>
  <c r="K307" i="20"/>
  <c r="K306" i="20" s="1"/>
  <c r="L307" i="20"/>
  <c r="L306" i="20" s="1"/>
  <c r="I311" i="20"/>
  <c r="I310" i="20" s="1"/>
  <c r="J311" i="20"/>
  <c r="J310" i="20" s="1"/>
  <c r="K311" i="20"/>
  <c r="K310" i="20" s="1"/>
  <c r="L311" i="20"/>
  <c r="L310" i="20" s="1"/>
  <c r="I315" i="20"/>
  <c r="I314" i="20" s="1"/>
  <c r="J315" i="20"/>
  <c r="J314" i="20" s="1"/>
  <c r="K315" i="20"/>
  <c r="K314" i="20" s="1"/>
  <c r="L315" i="20"/>
  <c r="L314" i="20" s="1"/>
  <c r="I319" i="20"/>
  <c r="I318" i="20" s="1"/>
  <c r="J319" i="20"/>
  <c r="J318" i="20" s="1"/>
  <c r="K319" i="20"/>
  <c r="K318" i="20" s="1"/>
  <c r="L319" i="20"/>
  <c r="L318" i="20" s="1"/>
  <c r="J321" i="20"/>
  <c r="I322" i="20"/>
  <c r="I321" i="20" s="1"/>
  <c r="J322" i="20"/>
  <c r="K322" i="20"/>
  <c r="K321" i="20" s="1"/>
  <c r="L322" i="20"/>
  <c r="L321" i="20" s="1"/>
  <c r="I325" i="20"/>
  <c r="I324" i="20" s="1"/>
  <c r="J325" i="20"/>
  <c r="J324" i="20" s="1"/>
  <c r="K325" i="20"/>
  <c r="K324" i="20" s="1"/>
  <c r="L325" i="20"/>
  <c r="L324" i="20" s="1"/>
  <c r="I330" i="20"/>
  <c r="I329" i="20" s="1"/>
  <c r="J330" i="20"/>
  <c r="J329" i="20" s="1"/>
  <c r="K330" i="20"/>
  <c r="K329" i="20" s="1"/>
  <c r="L330" i="20"/>
  <c r="L329" i="20" s="1"/>
  <c r="I332" i="20"/>
  <c r="J332" i="20"/>
  <c r="K332" i="20"/>
  <c r="L332" i="20"/>
  <c r="I335" i="20"/>
  <c r="J335" i="20"/>
  <c r="K335" i="20"/>
  <c r="L335" i="20"/>
  <c r="I339" i="20"/>
  <c r="I338" i="20" s="1"/>
  <c r="J339" i="20"/>
  <c r="J338" i="20" s="1"/>
  <c r="K339" i="20"/>
  <c r="K338" i="20" s="1"/>
  <c r="L339" i="20"/>
  <c r="L338" i="20" s="1"/>
  <c r="I343" i="20"/>
  <c r="I342" i="20" s="1"/>
  <c r="J343" i="20"/>
  <c r="J342" i="20" s="1"/>
  <c r="K343" i="20"/>
  <c r="K342" i="20" s="1"/>
  <c r="L343" i="20"/>
  <c r="L342" i="20" s="1"/>
  <c r="I347" i="20"/>
  <c r="I346" i="20" s="1"/>
  <c r="J347" i="20"/>
  <c r="J346" i="20" s="1"/>
  <c r="K347" i="20"/>
  <c r="K346" i="20" s="1"/>
  <c r="L347" i="20"/>
  <c r="L346" i="20" s="1"/>
  <c r="I351" i="20"/>
  <c r="I350" i="20" s="1"/>
  <c r="J351" i="20"/>
  <c r="J350" i="20" s="1"/>
  <c r="K351" i="20"/>
  <c r="K350" i="20" s="1"/>
  <c r="L351" i="20"/>
  <c r="L350" i="20" s="1"/>
  <c r="I354" i="20"/>
  <c r="I353" i="20" s="1"/>
  <c r="J354" i="20"/>
  <c r="J353" i="20" s="1"/>
  <c r="K354" i="20"/>
  <c r="K353" i="20" s="1"/>
  <c r="L354" i="20"/>
  <c r="L353" i="20" s="1"/>
  <c r="I357" i="20"/>
  <c r="I356" i="20" s="1"/>
  <c r="J357" i="20"/>
  <c r="J356" i="20" s="1"/>
  <c r="K357" i="20"/>
  <c r="K356" i="20" s="1"/>
  <c r="L357" i="20"/>
  <c r="L356" i="20" s="1"/>
  <c r="N22" i="19"/>
  <c r="N23" i="19"/>
  <c r="N24" i="19"/>
  <c r="N25" i="19"/>
  <c r="N26" i="19"/>
  <c r="H27" i="19"/>
  <c r="J27" i="19"/>
  <c r="L27" i="19"/>
  <c r="E27" i="18"/>
  <c r="G27" i="18"/>
  <c r="L20" i="17"/>
  <c r="S20" i="17"/>
  <c r="L21" i="17"/>
  <c r="S21" i="17"/>
  <c r="L22" i="17"/>
  <c r="S22" i="17"/>
  <c r="L23" i="17"/>
  <c r="S23" i="17"/>
  <c r="L24" i="17"/>
  <c r="S24" i="17"/>
  <c r="L25" i="17"/>
  <c r="S25" i="17"/>
  <c r="L26" i="17"/>
  <c r="S26" i="17"/>
  <c r="L27" i="17"/>
  <c r="S27" i="17"/>
  <c r="L28" i="17"/>
  <c r="S28" i="17"/>
  <c r="L29" i="17"/>
  <c r="S29" i="17"/>
  <c r="L30" i="17"/>
  <c r="S30" i="17"/>
  <c r="L31" i="17"/>
  <c r="S31" i="17"/>
  <c r="L32" i="17"/>
  <c r="S32" i="17"/>
  <c r="L33" i="17"/>
  <c r="S33" i="17"/>
  <c r="B34" i="17"/>
  <c r="C34" i="17"/>
  <c r="D34" i="17"/>
  <c r="E34" i="17"/>
  <c r="F34" i="17"/>
  <c r="G34" i="17"/>
  <c r="H34" i="17"/>
  <c r="I34" i="17"/>
  <c r="J34" i="17"/>
  <c r="K34" i="17"/>
  <c r="M34" i="17"/>
  <c r="N34" i="17"/>
  <c r="O34" i="17"/>
  <c r="P34" i="17"/>
  <c r="Q34" i="17"/>
  <c r="R34" i="17"/>
  <c r="B35" i="17"/>
  <c r="C35" i="17"/>
  <c r="D35" i="17"/>
  <c r="E35" i="17"/>
  <c r="F35" i="17"/>
  <c r="G35" i="17"/>
  <c r="H35" i="17"/>
  <c r="I35" i="17"/>
  <c r="J35" i="17"/>
  <c r="K35" i="17"/>
  <c r="M35" i="17"/>
  <c r="N35" i="17"/>
  <c r="O35" i="17"/>
  <c r="P35" i="17"/>
  <c r="Q35" i="17"/>
  <c r="R35" i="17"/>
  <c r="B36" i="17"/>
  <c r="C36" i="17"/>
  <c r="D36" i="17"/>
  <c r="E36" i="17"/>
  <c r="F36" i="17"/>
  <c r="G36" i="17"/>
  <c r="H36" i="17"/>
  <c r="I36" i="17"/>
  <c r="J36" i="17"/>
  <c r="K36" i="17"/>
  <c r="M36" i="17"/>
  <c r="N36" i="17"/>
  <c r="O36" i="17"/>
  <c r="P36" i="17"/>
  <c r="Q36" i="17"/>
  <c r="R36" i="17"/>
  <c r="B37" i="17"/>
  <c r="C37" i="17"/>
  <c r="D37" i="17"/>
  <c r="E37" i="17"/>
  <c r="F37" i="17"/>
  <c r="G37" i="17"/>
  <c r="H37" i="17"/>
  <c r="I37" i="17"/>
  <c r="K37" i="17"/>
  <c r="M37" i="17"/>
  <c r="N37" i="17"/>
  <c r="O37" i="17"/>
  <c r="P37" i="17"/>
  <c r="Q37" i="17"/>
  <c r="R37" i="17"/>
  <c r="B38" i="17"/>
  <c r="C38" i="17"/>
  <c r="D38" i="17"/>
  <c r="E38" i="17"/>
  <c r="F38" i="17"/>
  <c r="G38" i="17"/>
  <c r="H38" i="17"/>
  <c r="I38" i="17"/>
  <c r="J38" i="17"/>
  <c r="K38" i="17"/>
  <c r="M38" i="17"/>
  <c r="N38" i="17"/>
  <c r="O38" i="17"/>
  <c r="P38" i="17"/>
  <c r="Q38" i="17"/>
  <c r="R38" i="17"/>
  <c r="B39" i="17"/>
  <c r="C39" i="17"/>
  <c r="D39" i="17"/>
  <c r="E39" i="17"/>
  <c r="F39" i="17"/>
  <c r="G39" i="17"/>
  <c r="H39" i="17"/>
  <c r="I39" i="17"/>
  <c r="J39" i="17"/>
  <c r="K39" i="17"/>
  <c r="M39" i="17"/>
  <c r="N39" i="17"/>
  <c r="O39" i="17"/>
  <c r="P39" i="17"/>
  <c r="Q39" i="17"/>
  <c r="R39" i="17"/>
  <c r="S36" i="17" l="1"/>
  <c r="J263" i="21"/>
  <c r="I165" i="20"/>
  <c r="I160" i="20" s="1"/>
  <c r="K62" i="21"/>
  <c r="K61" i="21" s="1"/>
  <c r="K31" i="21"/>
  <c r="L36" i="17"/>
  <c r="I208" i="20"/>
  <c r="I33" i="20"/>
  <c r="I32" i="20" s="1"/>
  <c r="I31" i="20" s="1"/>
  <c r="K297" i="21"/>
  <c r="K151" i="21"/>
  <c r="K150" i="21" s="1"/>
  <c r="L34" i="17"/>
  <c r="J151" i="20"/>
  <c r="J150" i="20" s="1"/>
  <c r="L328" i="20"/>
  <c r="K165" i="20"/>
  <c r="K160" i="20" s="1"/>
  <c r="K62" i="20"/>
  <c r="K61" i="20" s="1"/>
  <c r="L165" i="21"/>
  <c r="L208" i="20"/>
  <c r="L208" i="21"/>
  <c r="L62" i="21"/>
  <c r="L61" i="21" s="1"/>
  <c r="K231" i="20"/>
  <c r="K208" i="20"/>
  <c r="L231" i="21"/>
  <c r="J165" i="21"/>
  <c r="J160" i="21" s="1"/>
  <c r="K328" i="20"/>
  <c r="L165" i="20"/>
  <c r="L62" i="20"/>
  <c r="L61" i="20" s="1"/>
  <c r="L328" i="21"/>
  <c r="I231" i="21"/>
  <c r="J231" i="21"/>
  <c r="L178" i="21"/>
  <c r="J178" i="21"/>
  <c r="J131" i="21"/>
  <c r="K109" i="21"/>
  <c r="J89" i="21"/>
  <c r="J62" i="21"/>
  <c r="J61" i="21" s="1"/>
  <c r="K131" i="20"/>
  <c r="L37" i="17"/>
  <c r="L297" i="20"/>
  <c r="I178" i="20"/>
  <c r="L151" i="20"/>
  <c r="L150" i="20" s="1"/>
  <c r="K89" i="20"/>
  <c r="J328" i="21"/>
  <c r="K328" i="21"/>
  <c r="J297" i="21"/>
  <c r="J296" i="21" s="1"/>
  <c r="L263" i="21"/>
  <c r="J208" i="21"/>
  <c r="I297" i="20"/>
  <c r="S39" i="17"/>
  <c r="L39" i="17"/>
  <c r="S38" i="17"/>
  <c r="L38" i="17"/>
  <c r="S37" i="17"/>
  <c r="S34" i="17"/>
  <c r="K297" i="20"/>
  <c r="K151" i="20"/>
  <c r="K150" i="20" s="1"/>
  <c r="I208" i="21"/>
  <c r="L160" i="21"/>
  <c r="L151" i="21"/>
  <c r="L150" i="21" s="1"/>
  <c r="I33" i="21"/>
  <c r="I32" i="21" s="1"/>
  <c r="S35" i="17"/>
  <c r="N29" i="19"/>
  <c r="J328" i="20"/>
  <c r="J297" i="20"/>
  <c r="J296" i="20" s="1"/>
  <c r="J263" i="20"/>
  <c r="L160" i="20"/>
  <c r="K109" i="20"/>
  <c r="I89" i="20"/>
  <c r="I328" i="21"/>
  <c r="L297" i="21"/>
  <c r="I296" i="21"/>
  <c r="I295" i="21" s="1"/>
  <c r="D47" i="22"/>
  <c r="C47" i="22" s="1"/>
  <c r="C24" i="22"/>
  <c r="I160" i="21"/>
  <c r="J230" i="21"/>
  <c r="I131" i="21"/>
  <c r="J151" i="21"/>
  <c r="J150" i="21" s="1"/>
  <c r="K263" i="21"/>
  <c r="I151" i="21"/>
  <c r="I150" i="21" s="1"/>
  <c r="I178" i="21"/>
  <c r="I177" i="21" s="1"/>
  <c r="I62" i="21"/>
  <c r="I61" i="21" s="1"/>
  <c r="L296" i="21"/>
  <c r="J109" i="21"/>
  <c r="K89" i="21"/>
  <c r="K296" i="21"/>
  <c r="K231" i="21"/>
  <c r="K230" i="21" s="1"/>
  <c r="I109" i="21"/>
  <c r="I263" i="21"/>
  <c r="I230" i="21" s="1"/>
  <c r="I89" i="21"/>
  <c r="J31" i="21"/>
  <c r="K208" i="21"/>
  <c r="K178" i="21"/>
  <c r="K165" i="21"/>
  <c r="K160" i="21" s="1"/>
  <c r="L131" i="21"/>
  <c r="I31" i="21"/>
  <c r="K131" i="21"/>
  <c r="L109" i="21"/>
  <c r="L89" i="21"/>
  <c r="L31" i="21"/>
  <c r="I263" i="20"/>
  <c r="L231" i="20"/>
  <c r="J178" i="20"/>
  <c r="J177" i="20" s="1"/>
  <c r="I131" i="20"/>
  <c r="L109" i="20"/>
  <c r="J89" i="20"/>
  <c r="J160" i="20"/>
  <c r="L296" i="20"/>
  <c r="I231" i="20"/>
  <c r="I109" i="20"/>
  <c r="J62" i="20"/>
  <c r="J61" i="20" s="1"/>
  <c r="L178" i="20"/>
  <c r="L177" i="20" s="1"/>
  <c r="J109" i="20"/>
  <c r="I62" i="20"/>
  <c r="I61" i="20" s="1"/>
  <c r="L31" i="20"/>
  <c r="J131" i="20"/>
  <c r="I328" i="20"/>
  <c r="K296" i="20"/>
  <c r="K295" i="20" s="1"/>
  <c r="L263" i="20"/>
  <c r="K178" i="20"/>
  <c r="K177" i="20" s="1"/>
  <c r="L131" i="20"/>
  <c r="K31" i="20"/>
  <c r="J295" i="20"/>
  <c r="J231" i="20"/>
  <c r="I296" i="20"/>
  <c r="I295" i="20" s="1"/>
  <c r="K263" i="20"/>
  <c r="K230" i="20" s="1"/>
  <c r="L89" i="20"/>
  <c r="J31" i="20"/>
  <c r="I34" i="16"/>
  <c r="J34" i="16"/>
  <c r="J33" i="16" s="1"/>
  <c r="J32" i="16" s="1"/>
  <c r="K34" i="16"/>
  <c r="K33" i="16" s="1"/>
  <c r="K32" i="16" s="1"/>
  <c r="L34" i="16"/>
  <c r="L33" i="16" s="1"/>
  <c r="L32" i="16" s="1"/>
  <c r="I36" i="16"/>
  <c r="J36" i="16"/>
  <c r="K36" i="16"/>
  <c r="L36" i="16"/>
  <c r="I40" i="16"/>
  <c r="I39" i="16" s="1"/>
  <c r="I38" i="16" s="1"/>
  <c r="J40" i="16"/>
  <c r="J39" i="16" s="1"/>
  <c r="J38" i="16" s="1"/>
  <c r="K40" i="16"/>
  <c r="K39" i="16" s="1"/>
  <c r="K38" i="16" s="1"/>
  <c r="L40" i="16"/>
  <c r="L39" i="16" s="1"/>
  <c r="L38" i="16" s="1"/>
  <c r="I45" i="16"/>
  <c r="I44" i="16" s="1"/>
  <c r="I43" i="16" s="1"/>
  <c r="I42" i="16" s="1"/>
  <c r="J45" i="16"/>
  <c r="J44" i="16" s="1"/>
  <c r="J43" i="16" s="1"/>
  <c r="J42" i="16" s="1"/>
  <c r="K45" i="16"/>
  <c r="K44" i="16" s="1"/>
  <c r="K43" i="16" s="1"/>
  <c r="K42" i="16" s="1"/>
  <c r="L45" i="16"/>
  <c r="L44" i="16" s="1"/>
  <c r="L43" i="16" s="1"/>
  <c r="L42" i="16" s="1"/>
  <c r="I64" i="16"/>
  <c r="I63" i="16" s="1"/>
  <c r="J64" i="16"/>
  <c r="J63" i="16" s="1"/>
  <c r="K64" i="16"/>
  <c r="K63" i="16" s="1"/>
  <c r="L64" i="16"/>
  <c r="L63" i="16" s="1"/>
  <c r="I69" i="16"/>
  <c r="I68" i="16" s="1"/>
  <c r="J69" i="16"/>
  <c r="J68" i="16" s="1"/>
  <c r="K69" i="16"/>
  <c r="K68" i="16" s="1"/>
  <c r="L69" i="16"/>
  <c r="L68" i="16" s="1"/>
  <c r="I74" i="16"/>
  <c r="I73" i="16" s="1"/>
  <c r="J74" i="16"/>
  <c r="J73" i="16" s="1"/>
  <c r="K74" i="16"/>
  <c r="K73" i="16" s="1"/>
  <c r="L74" i="16"/>
  <c r="L73" i="16" s="1"/>
  <c r="J79" i="16"/>
  <c r="J78" i="16" s="1"/>
  <c r="I80" i="16"/>
  <c r="I79" i="16" s="1"/>
  <c r="I78" i="16" s="1"/>
  <c r="J80" i="16"/>
  <c r="K80" i="16"/>
  <c r="K79" i="16" s="1"/>
  <c r="K78" i="16" s="1"/>
  <c r="L80" i="16"/>
  <c r="L79" i="16" s="1"/>
  <c r="L78" i="16" s="1"/>
  <c r="I85" i="16"/>
  <c r="I84" i="16" s="1"/>
  <c r="I83" i="16" s="1"/>
  <c r="I82" i="16" s="1"/>
  <c r="J85" i="16"/>
  <c r="J84" i="16" s="1"/>
  <c r="J83" i="16" s="1"/>
  <c r="J82" i="16" s="1"/>
  <c r="K85" i="16"/>
  <c r="K84" i="16" s="1"/>
  <c r="K83" i="16" s="1"/>
  <c r="K82" i="16" s="1"/>
  <c r="L85" i="16"/>
  <c r="L84" i="16" s="1"/>
  <c r="L83" i="16" s="1"/>
  <c r="L82" i="16" s="1"/>
  <c r="I92" i="16"/>
  <c r="I91" i="16" s="1"/>
  <c r="I90" i="16" s="1"/>
  <c r="J92" i="16"/>
  <c r="J91" i="16" s="1"/>
  <c r="J90" i="16" s="1"/>
  <c r="K92" i="16"/>
  <c r="K91" i="16" s="1"/>
  <c r="K90" i="16" s="1"/>
  <c r="L92" i="16"/>
  <c r="L91" i="16" s="1"/>
  <c r="L90" i="16" s="1"/>
  <c r="I97" i="16"/>
  <c r="I96" i="16" s="1"/>
  <c r="I95" i="16" s="1"/>
  <c r="J97" i="16"/>
  <c r="J96" i="16" s="1"/>
  <c r="J95" i="16" s="1"/>
  <c r="K97" i="16"/>
  <c r="K96" i="16" s="1"/>
  <c r="K95" i="16" s="1"/>
  <c r="L97" i="16"/>
  <c r="L96" i="16" s="1"/>
  <c r="L95" i="16" s="1"/>
  <c r="I102" i="16"/>
  <c r="I101" i="16" s="1"/>
  <c r="I100" i="16" s="1"/>
  <c r="J102" i="16"/>
  <c r="J101" i="16" s="1"/>
  <c r="J100" i="16" s="1"/>
  <c r="K102" i="16"/>
  <c r="K101" i="16" s="1"/>
  <c r="K100" i="16" s="1"/>
  <c r="L102" i="16"/>
  <c r="L101" i="16" s="1"/>
  <c r="L100" i="16" s="1"/>
  <c r="I105" i="16"/>
  <c r="K105" i="16"/>
  <c r="I106" i="16"/>
  <c r="J106" i="16"/>
  <c r="J105" i="16" s="1"/>
  <c r="K106" i="16"/>
  <c r="L106" i="16"/>
  <c r="L105" i="16" s="1"/>
  <c r="I112" i="16"/>
  <c r="I111" i="16" s="1"/>
  <c r="I110" i="16" s="1"/>
  <c r="J112" i="16"/>
  <c r="J111" i="16" s="1"/>
  <c r="J110" i="16" s="1"/>
  <c r="K112" i="16"/>
  <c r="K111" i="16" s="1"/>
  <c r="K110" i="16" s="1"/>
  <c r="L112" i="16"/>
  <c r="L111" i="16" s="1"/>
  <c r="L110" i="16" s="1"/>
  <c r="I117" i="16"/>
  <c r="I116" i="16" s="1"/>
  <c r="I115" i="16" s="1"/>
  <c r="J117" i="16"/>
  <c r="J116" i="16" s="1"/>
  <c r="J115" i="16" s="1"/>
  <c r="K117" i="16"/>
  <c r="K116" i="16" s="1"/>
  <c r="K115" i="16" s="1"/>
  <c r="L117" i="16"/>
  <c r="L116" i="16" s="1"/>
  <c r="L115" i="16" s="1"/>
  <c r="I121" i="16"/>
  <c r="I120" i="16" s="1"/>
  <c r="I119" i="16" s="1"/>
  <c r="J121" i="16"/>
  <c r="J120" i="16" s="1"/>
  <c r="J119" i="16" s="1"/>
  <c r="K121" i="16"/>
  <c r="K120" i="16" s="1"/>
  <c r="K119" i="16" s="1"/>
  <c r="L121" i="16"/>
  <c r="L120" i="16" s="1"/>
  <c r="L119" i="16" s="1"/>
  <c r="I125" i="16"/>
  <c r="I124" i="16" s="1"/>
  <c r="I123" i="16" s="1"/>
  <c r="J125" i="16"/>
  <c r="J124" i="16" s="1"/>
  <c r="J123" i="16" s="1"/>
  <c r="K125" i="16"/>
  <c r="K124" i="16" s="1"/>
  <c r="K123" i="16" s="1"/>
  <c r="L125" i="16"/>
  <c r="L124" i="16" s="1"/>
  <c r="L123" i="16" s="1"/>
  <c r="I129" i="16"/>
  <c r="I128" i="16" s="1"/>
  <c r="I127" i="16" s="1"/>
  <c r="J129" i="16"/>
  <c r="J128" i="16" s="1"/>
  <c r="J127" i="16" s="1"/>
  <c r="K129" i="16"/>
  <c r="K128" i="16" s="1"/>
  <c r="K127" i="16" s="1"/>
  <c r="L129" i="16"/>
  <c r="L128" i="16" s="1"/>
  <c r="L127" i="16" s="1"/>
  <c r="I134" i="16"/>
  <c r="I133" i="16" s="1"/>
  <c r="I132" i="16" s="1"/>
  <c r="J134" i="16"/>
  <c r="J133" i="16" s="1"/>
  <c r="J132" i="16" s="1"/>
  <c r="K134" i="16"/>
  <c r="K133" i="16" s="1"/>
  <c r="K132" i="16" s="1"/>
  <c r="L134" i="16"/>
  <c r="L133" i="16" s="1"/>
  <c r="L132" i="16" s="1"/>
  <c r="I139" i="16"/>
  <c r="I138" i="16" s="1"/>
  <c r="I137" i="16" s="1"/>
  <c r="J139" i="16"/>
  <c r="J138" i="16" s="1"/>
  <c r="J137" i="16" s="1"/>
  <c r="K139" i="16"/>
  <c r="K138" i="16" s="1"/>
  <c r="K137" i="16" s="1"/>
  <c r="L139" i="16"/>
  <c r="L138" i="16" s="1"/>
  <c r="L137" i="16" s="1"/>
  <c r="I143" i="16"/>
  <c r="I142" i="16" s="1"/>
  <c r="J143" i="16"/>
  <c r="J142" i="16" s="1"/>
  <c r="K143" i="16"/>
  <c r="K142" i="16" s="1"/>
  <c r="L143" i="16"/>
  <c r="L142" i="16" s="1"/>
  <c r="I147" i="16"/>
  <c r="I146" i="16" s="1"/>
  <c r="I145" i="16" s="1"/>
  <c r="J147" i="16"/>
  <c r="J146" i="16" s="1"/>
  <c r="J145" i="16" s="1"/>
  <c r="K147" i="16"/>
  <c r="K146" i="16" s="1"/>
  <c r="K145" i="16" s="1"/>
  <c r="L147" i="16"/>
  <c r="L146" i="16" s="1"/>
  <c r="L145" i="16" s="1"/>
  <c r="I153" i="16"/>
  <c r="I152" i="16" s="1"/>
  <c r="J153" i="16"/>
  <c r="J152" i="16" s="1"/>
  <c r="K153" i="16"/>
  <c r="K152" i="16" s="1"/>
  <c r="L153" i="16"/>
  <c r="L152" i="16" s="1"/>
  <c r="J157" i="16"/>
  <c r="I158" i="16"/>
  <c r="I157" i="16" s="1"/>
  <c r="J158" i="16"/>
  <c r="K158" i="16"/>
  <c r="K157" i="16" s="1"/>
  <c r="L158" i="16"/>
  <c r="L157" i="16" s="1"/>
  <c r="I163" i="16"/>
  <c r="I162" i="16" s="1"/>
  <c r="I161" i="16" s="1"/>
  <c r="J163" i="16"/>
  <c r="J162" i="16" s="1"/>
  <c r="J161" i="16" s="1"/>
  <c r="K163" i="16"/>
  <c r="K162" i="16" s="1"/>
  <c r="K161" i="16" s="1"/>
  <c r="L163" i="16"/>
  <c r="L162" i="16" s="1"/>
  <c r="L161" i="16" s="1"/>
  <c r="I167" i="16"/>
  <c r="I166" i="16" s="1"/>
  <c r="J167" i="16"/>
  <c r="J166" i="16" s="1"/>
  <c r="K167" i="16"/>
  <c r="K166" i="16" s="1"/>
  <c r="L167" i="16"/>
  <c r="L166" i="16" s="1"/>
  <c r="I172" i="16"/>
  <c r="I171" i="16" s="1"/>
  <c r="J172" i="16"/>
  <c r="J171" i="16" s="1"/>
  <c r="K172" i="16"/>
  <c r="K171" i="16" s="1"/>
  <c r="L172" i="16"/>
  <c r="L171" i="16" s="1"/>
  <c r="I180" i="16"/>
  <c r="I179" i="16" s="1"/>
  <c r="J180" i="16"/>
  <c r="J179" i="16" s="1"/>
  <c r="K180" i="16"/>
  <c r="K179" i="16" s="1"/>
  <c r="L180" i="16"/>
  <c r="L179" i="16" s="1"/>
  <c r="I183" i="16"/>
  <c r="I182" i="16" s="1"/>
  <c r="J183" i="16"/>
  <c r="J182" i="16" s="1"/>
  <c r="K183" i="16"/>
  <c r="K182" i="16" s="1"/>
  <c r="L183" i="16"/>
  <c r="L182" i="16" s="1"/>
  <c r="I188" i="16"/>
  <c r="I187" i="16" s="1"/>
  <c r="J188" i="16"/>
  <c r="J187" i="16" s="1"/>
  <c r="K188" i="16"/>
  <c r="K187" i="16" s="1"/>
  <c r="L188" i="16"/>
  <c r="L187" i="16" s="1"/>
  <c r="M188" i="16"/>
  <c r="N188" i="16"/>
  <c r="O188" i="16"/>
  <c r="P188" i="16"/>
  <c r="I194" i="16"/>
  <c r="I193" i="16" s="1"/>
  <c r="J194" i="16"/>
  <c r="J193" i="16" s="1"/>
  <c r="K194" i="16"/>
  <c r="K193" i="16" s="1"/>
  <c r="L194" i="16"/>
  <c r="L193" i="16" s="1"/>
  <c r="I199" i="16"/>
  <c r="I198" i="16" s="1"/>
  <c r="J199" i="16"/>
  <c r="J198" i="16" s="1"/>
  <c r="K199" i="16"/>
  <c r="K198" i="16" s="1"/>
  <c r="L199" i="16"/>
  <c r="L198" i="16" s="1"/>
  <c r="I203" i="16"/>
  <c r="I202" i="16" s="1"/>
  <c r="I201" i="16" s="1"/>
  <c r="J203" i="16"/>
  <c r="J202" i="16" s="1"/>
  <c r="J201" i="16" s="1"/>
  <c r="K203" i="16"/>
  <c r="K202" i="16" s="1"/>
  <c r="K201" i="16" s="1"/>
  <c r="L203" i="16"/>
  <c r="L202" i="16" s="1"/>
  <c r="L201" i="16" s="1"/>
  <c r="I210" i="16"/>
  <c r="I209" i="16" s="1"/>
  <c r="J210" i="16"/>
  <c r="J209" i="16" s="1"/>
  <c r="J208" i="16" s="1"/>
  <c r="K210" i="16"/>
  <c r="K209" i="16" s="1"/>
  <c r="L210" i="16"/>
  <c r="L209" i="16" s="1"/>
  <c r="I213" i="16"/>
  <c r="I212" i="16" s="1"/>
  <c r="J213" i="16"/>
  <c r="J212" i="16" s="1"/>
  <c r="K213" i="16"/>
  <c r="K212" i="16" s="1"/>
  <c r="L213" i="16"/>
  <c r="L212" i="16" s="1"/>
  <c r="K221" i="16"/>
  <c r="K220" i="16" s="1"/>
  <c r="I222" i="16"/>
  <c r="I221" i="16" s="1"/>
  <c r="I220" i="16" s="1"/>
  <c r="J222" i="16"/>
  <c r="J221" i="16" s="1"/>
  <c r="J220" i="16" s="1"/>
  <c r="K222" i="16"/>
  <c r="L222" i="16"/>
  <c r="L221" i="16" s="1"/>
  <c r="L220" i="16" s="1"/>
  <c r="I226" i="16"/>
  <c r="I225" i="16" s="1"/>
  <c r="I224" i="16" s="1"/>
  <c r="J226" i="16"/>
  <c r="J225" i="16" s="1"/>
  <c r="J224" i="16" s="1"/>
  <c r="K226" i="16"/>
  <c r="K225" i="16" s="1"/>
  <c r="K224" i="16" s="1"/>
  <c r="L226" i="16"/>
  <c r="L225" i="16" s="1"/>
  <c r="L224" i="16" s="1"/>
  <c r="I233" i="16"/>
  <c r="I232" i="16" s="1"/>
  <c r="J233" i="16"/>
  <c r="J232" i="16" s="1"/>
  <c r="K233" i="16"/>
  <c r="K232" i="16" s="1"/>
  <c r="L233" i="16"/>
  <c r="L232" i="16" s="1"/>
  <c r="I235" i="16"/>
  <c r="J235" i="16"/>
  <c r="K235" i="16"/>
  <c r="L235" i="16"/>
  <c r="I238" i="16"/>
  <c r="J238" i="16"/>
  <c r="K238" i="16"/>
  <c r="L238" i="16"/>
  <c r="I242" i="16"/>
  <c r="I241" i="16" s="1"/>
  <c r="J242" i="16"/>
  <c r="J241" i="16" s="1"/>
  <c r="K242" i="16"/>
  <c r="K241" i="16" s="1"/>
  <c r="L242" i="16"/>
  <c r="L241" i="16" s="1"/>
  <c r="I246" i="16"/>
  <c r="I245" i="16" s="1"/>
  <c r="J246" i="16"/>
  <c r="J245" i="16" s="1"/>
  <c r="K246" i="16"/>
  <c r="K245" i="16" s="1"/>
  <c r="L246" i="16"/>
  <c r="L245" i="16" s="1"/>
  <c r="I250" i="16"/>
  <c r="I249" i="16" s="1"/>
  <c r="J250" i="16"/>
  <c r="J249" i="16" s="1"/>
  <c r="K250" i="16"/>
  <c r="K249" i="16" s="1"/>
  <c r="L250" i="16"/>
  <c r="L249" i="16" s="1"/>
  <c r="I254" i="16"/>
  <c r="I253" i="16" s="1"/>
  <c r="J254" i="16"/>
  <c r="J253" i="16" s="1"/>
  <c r="K254" i="16"/>
  <c r="K253" i="16" s="1"/>
  <c r="L254" i="16"/>
  <c r="L253" i="16" s="1"/>
  <c r="I257" i="16"/>
  <c r="I256" i="16" s="1"/>
  <c r="J257" i="16"/>
  <c r="J256" i="16" s="1"/>
  <c r="K257" i="16"/>
  <c r="K256" i="16" s="1"/>
  <c r="L257" i="16"/>
  <c r="L256" i="16" s="1"/>
  <c r="I260" i="16"/>
  <c r="I259" i="16" s="1"/>
  <c r="J260" i="16"/>
  <c r="J259" i="16" s="1"/>
  <c r="K260" i="16"/>
  <c r="K259" i="16" s="1"/>
  <c r="L260" i="16"/>
  <c r="L259" i="16" s="1"/>
  <c r="I265" i="16"/>
  <c r="I264" i="16" s="1"/>
  <c r="J265" i="16"/>
  <c r="J264" i="16" s="1"/>
  <c r="K265" i="16"/>
  <c r="K264" i="16" s="1"/>
  <c r="L265" i="16"/>
  <c r="L264" i="16" s="1"/>
  <c r="I267" i="16"/>
  <c r="J267" i="16"/>
  <c r="K267" i="16"/>
  <c r="L267" i="16"/>
  <c r="I270" i="16"/>
  <c r="J270" i="16"/>
  <c r="K270" i="16"/>
  <c r="L270" i="16"/>
  <c r="I274" i="16"/>
  <c r="I273" i="16" s="1"/>
  <c r="J274" i="16"/>
  <c r="J273" i="16" s="1"/>
  <c r="K274" i="16"/>
  <c r="K273" i="16" s="1"/>
  <c r="L274" i="16"/>
  <c r="L273" i="16" s="1"/>
  <c r="I278" i="16"/>
  <c r="I277" i="16" s="1"/>
  <c r="J278" i="16"/>
  <c r="J277" i="16" s="1"/>
  <c r="K278" i="16"/>
  <c r="K277" i="16" s="1"/>
  <c r="L278" i="16"/>
  <c r="L277" i="16" s="1"/>
  <c r="I282" i="16"/>
  <c r="I281" i="16" s="1"/>
  <c r="J282" i="16"/>
  <c r="J281" i="16" s="1"/>
  <c r="K282" i="16"/>
  <c r="K281" i="16" s="1"/>
  <c r="L282" i="16"/>
  <c r="L281" i="16" s="1"/>
  <c r="I286" i="16"/>
  <c r="I285" i="16" s="1"/>
  <c r="J286" i="16"/>
  <c r="J285" i="16" s="1"/>
  <c r="K286" i="16"/>
  <c r="K285" i="16" s="1"/>
  <c r="L286" i="16"/>
  <c r="L285" i="16" s="1"/>
  <c r="I289" i="16"/>
  <c r="I288" i="16" s="1"/>
  <c r="J289" i="16"/>
  <c r="J288" i="16" s="1"/>
  <c r="K289" i="16"/>
  <c r="K288" i="16" s="1"/>
  <c r="L289" i="16"/>
  <c r="L288" i="16" s="1"/>
  <c r="I291" i="16"/>
  <c r="I292" i="16"/>
  <c r="J292" i="16"/>
  <c r="J291" i="16" s="1"/>
  <c r="K292" i="16"/>
  <c r="K291" i="16" s="1"/>
  <c r="L292" i="16"/>
  <c r="L291" i="16" s="1"/>
  <c r="I298" i="16"/>
  <c r="J298" i="16"/>
  <c r="K298" i="16"/>
  <c r="L298" i="16"/>
  <c r="I300" i="16"/>
  <c r="J300" i="16"/>
  <c r="K300" i="16"/>
  <c r="L300" i="16"/>
  <c r="I303" i="16"/>
  <c r="J303" i="16"/>
  <c r="K303" i="16"/>
  <c r="L303" i="16"/>
  <c r="I307" i="16"/>
  <c r="I306" i="16" s="1"/>
  <c r="J307" i="16"/>
  <c r="J306" i="16" s="1"/>
  <c r="K307" i="16"/>
  <c r="K306" i="16" s="1"/>
  <c r="L307" i="16"/>
  <c r="L306" i="16" s="1"/>
  <c r="I311" i="16"/>
  <c r="I310" i="16" s="1"/>
  <c r="J311" i="16"/>
  <c r="J310" i="16" s="1"/>
  <c r="K311" i="16"/>
  <c r="K310" i="16" s="1"/>
  <c r="L311" i="16"/>
  <c r="L310" i="16" s="1"/>
  <c r="I315" i="16"/>
  <c r="I314" i="16" s="1"/>
  <c r="J315" i="16"/>
  <c r="J314" i="16" s="1"/>
  <c r="K315" i="16"/>
  <c r="K314" i="16" s="1"/>
  <c r="L315" i="16"/>
  <c r="L314" i="16" s="1"/>
  <c r="I319" i="16"/>
  <c r="I318" i="16" s="1"/>
  <c r="J319" i="16"/>
  <c r="J318" i="16" s="1"/>
  <c r="K319" i="16"/>
  <c r="K318" i="16" s="1"/>
  <c r="L319" i="16"/>
  <c r="L318" i="16" s="1"/>
  <c r="I322" i="16"/>
  <c r="I321" i="16" s="1"/>
  <c r="J322" i="16"/>
  <c r="J321" i="16" s="1"/>
  <c r="K322" i="16"/>
  <c r="K321" i="16" s="1"/>
  <c r="L322" i="16"/>
  <c r="L321" i="16" s="1"/>
  <c r="I325" i="16"/>
  <c r="I324" i="16" s="1"/>
  <c r="J325" i="16"/>
  <c r="J324" i="16" s="1"/>
  <c r="K325" i="16"/>
  <c r="K324" i="16" s="1"/>
  <c r="L325" i="16"/>
  <c r="L324" i="16" s="1"/>
  <c r="I330" i="16"/>
  <c r="I329" i="16" s="1"/>
  <c r="J330" i="16"/>
  <c r="J329" i="16" s="1"/>
  <c r="K330" i="16"/>
  <c r="K329" i="16" s="1"/>
  <c r="L330" i="16"/>
  <c r="L329" i="16" s="1"/>
  <c r="I332" i="16"/>
  <c r="J332" i="16"/>
  <c r="K332" i="16"/>
  <c r="L332" i="16"/>
  <c r="I335" i="16"/>
  <c r="J335" i="16"/>
  <c r="K335" i="16"/>
  <c r="L335" i="16"/>
  <c r="I339" i="16"/>
  <c r="I338" i="16" s="1"/>
  <c r="J339" i="16"/>
  <c r="J338" i="16" s="1"/>
  <c r="K339" i="16"/>
  <c r="K338" i="16" s="1"/>
  <c r="L339" i="16"/>
  <c r="L338" i="16" s="1"/>
  <c r="I343" i="16"/>
  <c r="I342" i="16" s="1"/>
  <c r="J343" i="16"/>
  <c r="J342" i="16" s="1"/>
  <c r="K343" i="16"/>
  <c r="K342" i="16" s="1"/>
  <c r="L343" i="16"/>
  <c r="L342" i="16" s="1"/>
  <c r="I347" i="16"/>
  <c r="I346" i="16" s="1"/>
  <c r="J347" i="16"/>
  <c r="J346" i="16" s="1"/>
  <c r="K347" i="16"/>
  <c r="K346" i="16" s="1"/>
  <c r="L347" i="16"/>
  <c r="L346" i="16" s="1"/>
  <c r="I351" i="16"/>
  <c r="I350" i="16" s="1"/>
  <c r="J351" i="16"/>
  <c r="J350" i="16" s="1"/>
  <c r="K351" i="16"/>
  <c r="K350" i="16" s="1"/>
  <c r="L351" i="16"/>
  <c r="L350" i="16" s="1"/>
  <c r="I354" i="16"/>
  <c r="I353" i="16" s="1"/>
  <c r="J354" i="16"/>
  <c r="J353" i="16" s="1"/>
  <c r="K354" i="16"/>
  <c r="K353" i="16" s="1"/>
  <c r="L354" i="16"/>
  <c r="L353" i="16" s="1"/>
  <c r="I357" i="16"/>
  <c r="I356" i="16" s="1"/>
  <c r="J357" i="16"/>
  <c r="J356" i="16" s="1"/>
  <c r="K357" i="16"/>
  <c r="K356" i="16" s="1"/>
  <c r="L357" i="16"/>
  <c r="L356" i="16" s="1"/>
  <c r="I34" i="15"/>
  <c r="J34" i="15"/>
  <c r="J33" i="15" s="1"/>
  <c r="J32" i="15" s="1"/>
  <c r="K34" i="15"/>
  <c r="K33" i="15" s="1"/>
  <c r="K32" i="15" s="1"/>
  <c r="L34" i="15"/>
  <c r="L33" i="15" s="1"/>
  <c r="L32" i="15" s="1"/>
  <c r="I36" i="15"/>
  <c r="J36" i="15"/>
  <c r="K36" i="15"/>
  <c r="L36" i="15"/>
  <c r="I40" i="15"/>
  <c r="I39" i="15" s="1"/>
  <c r="I38" i="15" s="1"/>
  <c r="J40" i="15"/>
  <c r="J39" i="15" s="1"/>
  <c r="J38" i="15" s="1"/>
  <c r="K40" i="15"/>
  <c r="K39" i="15" s="1"/>
  <c r="K38" i="15" s="1"/>
  <c r="L40" i="15"/>
  <c r="L39" i="15" s="1"/>
  <c r="L38" i="15" s="1"/>
  <c r="I45" i="15"/>
  <c r="I44" i="15" s="1"/>
  <c r="I43" i="15" s="1"/>
  <c r="I42" i="15" s="1"/>
  <c r="J45" i="15"/>
  <c r="J44" i="15" s="1"/>
  <c r="J43" i="15" s="1"/>
  <c r="J42" i="15" s="1"/>
  <c r="K45" i="15"/>
  <c r="K44" i="15" s="1"/>
  <c r="K43" i="15" s="1"/>
  <c r="K42" i="15" s="1"/>
  <c r="L45" i="15"/>
  <c r="L44" i="15" s="1"/>
  <c r="L43" i="15" s="1"/>
  <c r="L42" i="15" s="1"/>
  <c r="I64" i="15"/>
  <c r="I63" i="15" s="1"/>
  <c r="J64" i="15"/>
  <c r="J63" i="15" s="1"/>
  <c r="K64" i="15"/>
  <c r="K63" i="15" s="1"/>
  <c r="L64" i="15"/>
  <c r="L63" i="15" s="1"/>
  <c r="K68" i="15"/>
  <c r="I69" i="15"/>
  <c r="I68" i="15" s="1"/>
  <c r="J69" i="15"/>
  <c r="J68" i="15" s="1"/>
  <c r="K69" i="15"/>
  <c r="L69" i="15"/>
  <c r="L68" i="15" s="1"/>
  <c r="I74" i="15"/>
  <c r="I73" i="15" s="1"/>
  <c r="J74" i="15"/>
  <c r="J73" i="15" s="1"/>
  <c r="K74" i="15"/>
  <c r="K73" i="15" s="1"/>
  <c r="L74" i="15"/>
  <c r="L73" i="15" s="1"/>
  <c r="I80" i="15"/>
  <c r="I79" i="15" s="1"/>
  <c r="I78" i="15" s="1"/>
  <c r="J80" i="15"/>
  <c r="J79" i="15" s="1"/>
  <c r="J78" i="15" s="1"/>
  <c r="K80" i="15"/>
  <c r="K79" i="15" s="1"/>
  <c r="K78" i="15" s="1"/>
  <c r="L80" i="15"/>
  <c r="L79" i="15" s="1"/>
  <c r="L78" i="15" s="1"/>
  <c r="I85" i="15"/>
  <c r="I84" i="15" s="1"/>
  <c r="I83" i="15" s="1"/>
  <c r="I82" i="15" s="1"/>
  <c r="J85" i="15"/>
  <c r="J84" i="15" s="1"/>
  <c r="J83" i="15" s="1"/>
  <c r="J82" i="15" s="1"/>
  <c r="K85" i="15"/>
  <c r="K84" i="15" s="1"/>
  <c r="K83" i="15" s="1"/>
  <c r="K82" i="15" s="1"/>
  <c r="L85" i="15"/>
  <c r="L84" i="15" s="1"/>
  <c r="L83" i="15" s="1"/>
  <c r="L82" i="15" s="1"/>
  <c r="I92" i="15"/>
  <c r="I91" i="15" s="1"/>
  <c r="I90" i="15" s="1"/>
  <c r="J92" i="15"/>
  <c r="J91" i="15" s="1"/>
  <c r="J90" i="15" s="1"/>
  <c r="K92" i="15"/>
  <c r="K91" i="15" s="1"/>
  <c r="K90" i="15" s="1"/>
  <c r="L92" i="15"/>
  <c r="L91" i="15" s="1"/>
  <c r="L90" i="15" s="1"/>
  <c r="I97" i="15"/>
  <c r="I96" i="15" s="1"/>
  <c r="I95" i="15" s="1"/>
  <c r="J97" i="15"/>
  <c r="J96" i="15" s="1"/>
  <c r="J95" i="15" s="1"/>
  <c r="K97" i="15"/>
  <c r="K96" i="15" s="1"/>
  <c r="K95" i="15" s="1"/>
  <c r="L97" i="15"/>
  <c r="L96" i="15" s="1"/>
  <c r="L95" i="15" s="1"/>
  <c r="I102" i="15"/>
  <c r="I101" i="15" s="1"/>
  <c r="I100" i="15" s="1"/>
  <c r="J102" i="15"/>
  <c r="J101" i="15" s="1"/>
  <c r="J100" i="15" s="1"/>
  <c r="K102" i="15"/>
  <c r="K101" i="15" s="1"/>
  <c r="K100" i="15" s="1"/>
  <c r="L102" i="15"/>
  <c r="L101" i="15" s="1"/>
  <c r="L100" i="15" s="1"/>
  <c r="I106" i="15"/>
  <c r="I105" i="15" s="1"/>
  <c r="J106" i="15"/>
  <c r="J105" i="15" s="1"/>
  <c r="K106" i="15"/>
  <c r="K105" i="15" s="1"/>
  <c r="L106" i="15"/>
  <c r="L105" i="15" s="1"/>
  <c r="I112" i="15"/>
  <c r="I111" i="15" s="1"/>
  <c r="I110" i="15" s="1"/>
  <c r="J112" i="15"/>
  <c r="J111" i="15" s="1"/>
  <c r="J110" i="15" s="1"/>
  <c r="K112" i="15"/>
  <c r="K111" i="15" s="1"/>
  <c r="K110" i="15" s="1"/>
  <c r="L112" i="15"/>
  <c r="L111" i="15" s="1"/>
  <c r="L110" i="15" s="1"/>
  <c r="I117" i="15"/>
  <c r="I116" i="15" s="1"/>
  <c r="I115" i="15" s="1"/>
  <c r="J117" i="15"/>
  <c r="J116" i="15" s="1"/>
  <c r="J115" i="15" s="1"/>
  <c r="K117" i="15"/>
  <c r="K116" i="15" s="1"/>
  <c r="K115" i="15" s="1"/>
  <c r="L117" i="15"/>
  <c r="L116" i="15" s="1"/>
  <c r="L115" i="15" s="1"/>
  <c r="I121" i="15"/>
  <c r="I120" i="15" s="1"/>
  <c r="I119" i="15" s="1"/>
  <c r="J121" i="15"/>
  <c r="J120" i="15" s="1"/>
  <c r="J119" i="15" s="1"/>
  <c r="K121" i="15"/>
  <c r="K120" i="15" s="1"/>
  <c r="K119" i="15" s="1"/>
  <c r="L121" i="15"/>
  <c r="L120" i="15" s="1"/>
  <c r="L119" i="15" s="1"/>
  <c r="K124" i="15"/>
  <c r="K123" i="15" s="1"/>
  <c r="I125" i="15"/>
  <c r="I124" i="15" s="1"/>
  <c r="I123" i="15" s="1"/>
  <c r="J125" i="15"/>
  <c r="J124" i="15" s="1"/>
  <c r="J123" i="15" s="1"/>
  <c r="K125" i="15"/>
  <c r="L125" i="15"/>
  <c r="L124" i="15" s="1"/>
  <c r="L123" i="15" s="1"/>
  <c r="I129" i="15"/>
  <c r="I128" i="15" s="1"/>
  <c r="I127" i="15" s="1"/>
  <c r="J129" i="15"/>
  <c r="J128" i="15" s="1"/>
  <c r="J127" i="15" s="1"/>
  <c r="K129" i="15"/>
  <c r="K128" i="15" s="1"/>
  <c r="K127" i="15" s="1"/>
  <c r="L129" i="15"/>
  <c r="L128" i="15" s="1"/>
  <c r="L127" i="15" s="1"/>
  <c r="I134" i="15"/>
  <c r="I133" i="15" s="1"/>
  <c r="I132" i="15" s="1"/>
  <c r="J134" i="15"/>
  <c r="J133" i="15" s="1"/>
  <c r="J132" i="15" s="1"/>
  <c r="K134" i="15"/>
  <c r="K133" i="15" s="1"/>
  <c r="K132" i="15" s="1"/>
  <c r="L134" i="15"/>
  <c r="L133" i="15" s="1"/>
  <c r="L132" i="15" s="1"/>
  <c r="I139" i="15"/>
  <c r="I138" i="15" s="1"/>
  <c r="I137" i="15" s="1"/>
  <c r="J139" i="15"/>
  <c r="J138" i="15" s="1"/>
  <c r="J137" i="15" s="1"/>
  <c r="K139" i="15"/>
  <c r="K138" i="15" s="1"/>
  <c r="K137" i="15" s="1"/>
  <c r="L139" i="15"/>
  <c r="L138" i="15" s="1"/>
  <c r="L137" i="15" s="1"/>
  <c r="I143" i="15"/>
  <c r="I142" i="15" s="1"/>
  <c r="J143" i="15"/>
  <c r="J142" i="15" s="1"/>
  <c r="K143" i="15"/>
  <c r="K142" i="15" s="1"/>
  <c r="L143" i="15"/>
  <c r="L142" i="15" s="1"/>
  <c r="I147" i="15"/>
  <c r="I146" i="15" s="1"/>
  <c r="I145" i="15" s="1"/>
  <c r="J147" i="15"/>
  <c r="J146" i="15" s="1"/>
  <c r="J145" i="15" s="1"/>
  <c r="K147" i="15"/>
  <c r="K146" i="15" s="1"/>
  <c r="K145" i="15" s="1"/>
  <c r="L147" i="15"/>
  <c r="L146" i="15" s="1"/>
  <c r="L145" i="15" s="1"/>
  <c r="I153" i="15"/>
  <c r="I152" i="15" s="1"/>
  <c r="J153" i="15"/>
  <c r="J152" i="15" s="1"/>
  <c r="K153" i="15"/>
  <c r="K152" i="15" s="1"/>
  <c r="L153" i="15"/>
  <c r="L152" i="15" s="1"/>
  <c r="I158" i="15"/>
  <c r="I157" i="15" s="1"/>
  <c r="J158" i="15"/>
  <c r="J157" i="15" s="1"/>
  <c r="K158" i="15"/>
  <c r="K157" i="15" s="1"/>
  <c r="L158" i="15"/>
  <c r="L157" i="15" s="1"/>
  <c r="I163" i="15"/>
  <c r="I162" i="15" s="1"/>
  <c r="I161" i="15" s="1"/>
  <c r="J163" i="15"/>
  <c r="J162" i="15" s="1"/>
  <c r="J161" i="15" s="1"/>
  <c r="K163" i="15"/>
  <c r="K162" i="15" s="1"/>
  <c r="K161" i="15" s="1"/>
  <c r="L163" i="15"/>
  <c r="L162" i="15" s="1"/>
  <c r="L161" i="15" s="1"/>
  <c r="K166" i="15"/>
  <c r="I167" i="15"/>
  <c r="I166" i="15" s="1"/>
  <c r="J167" i="15"/>
  <c r="J166" i="15" s="1"/>
  <c r="K167" i="15"/>
  <c r="L167" i="15"/>
  <c r="L166" i="15" s="1"/>
  <c r="I172" i="15"/>
  <c r="I171" i="15" s="1"/>
  <c r="J172" i="15"/>
  <c r="J171" i="15" s="1"/>
  <c r="K172" i="15"/>
  <c r="K171" i="15" s="1"/>
  <c r="L172" i="15"/>
  <c r="L171" i="15" s="1"/>
  <c r="I180" i="15"/>
  <c r="I179" i="15" s="1"/>
  <c r="J180" i="15"/>
  <c r="J179" i="15" s="1"/>
  <c r="K180" i="15"/>
  <c r="K179" i="15" s="1"/>
  <c r="L180" i="15"/>
  <c r="L179" i="15" s="1"/>
  <c r="I183" i="15"/>
  <c r="I182" i="15" s="1"/>
  <c r="J183" i="15"/>
  <c r="J182" i="15" s="1"/>
  <c r="K183" i="15"/>
  <c r="K182" i="15" s="1"/>
  <c r="L183" i="15"/>
  <c r="L182" i="15" s="1"/>
  <c r="I188" i="15"/>
  <c r="I187" i="15" s="1"/>
  <c r="J188" i="15"/>
  <c r="J187" i="15" s="1"/>
  <c r="K188" i="15"/>
  <c r="K187" i="15" s="1"/>
  <c r="L188" i="15"/>
  <c r="L187" i="15" s="1"/>
  <c r="M188" i="15"/>
  <c r="N188" i="15"/>
  <c r="O188" i="15"/>
  <c r="P188" i="15"/>
  <c r="I194" i="15"/>
  <c r="I193" i="15" s="1"/>
  <c r="J194" i="15"/>
  <c r="J193" i="15" s="1"/>
  <c r="K194" i="15"/>
  <c r="K193" i="15" s="1"/>
  <c r="L194" i="15"/>
  <c r="L193" i="15" s="1"/>
  <c r="I199" i="15"/>
  <c r="I198" i="15" s="1"/>
  <c r="J199" i="15"/>
  <c r="J198" i="15" s="1"/>
  <c r="K199" i="15"/>
  <c r="K198" i="15" s="1"/>
  <c r="L199" i="15"/>
  <c r="L198" i="15" s="1"/>
  <c r="I203" i="15"/>
  <c r="I202" i="15" s="1"/>
  <c r="I201" i="15" s="1"/>
  <c r="J203" i="15"/>
  <c r="J202" i="15" s="1"/>
  <c r="J201" i="15" s="1"/>
  <c r="K203" i="15"/>
  <c r="K202" i="15" s="1"/>
  <c r="K201" i="15" s="1"/>
  <c r="L203" i="15"/>
  <c r="L202" i="15" s="1"/>
  <c r="L201" i="15" s="1"/>
  <c r="I210" i="15"/>
  <c r="I209" i="15" s="1"/>
  <c r="I208" i="15" s="1"/>
  <c r="J210" i="15"/>
  <c r="J209" i="15" s="1"/>
  <c r="K210" i="15"/>
  <c r="K209" i="15" s="1"/>
  <c r="L210" i="15"/>
  <c r="L209" i="15" s="1"/>
  <c r="I213" i="15"/>
  <c r="I212" i="15" s="1"/>
  <c r="J213" i="15"/>
  <c r="J212" i="15" s="1"/>
  <c r="K213" i="15"/>
  <c r="K212" i="15" s="1"/>
  <c r="L213" i="15"/>
  <c r="L212" i="15" s="1"/>
  <c r="I222" i="15"/>
  <c r="I221" i="15" s="1"/>
  <c r="I220" i="15" s="1"/>
  <c r="J222" i="15"/>
  <c r="J221" i="15" s="1"/>
  <c r="J220" i="15" s="1"/>
  <c r="K222" i="15"/>
  <c r="K221" i="15" s="1"/>
  <c r="K220" i="15" s="1"/>
  <c r="L222" i="15"/>
  <c r="L221" i="15" s="1"/>
  <c r="L220" i="15" s="1"/>
  <c r="I226" i="15"/>
  <c r="I225" i="15" s="1"/>
  <c r="I224" i="15" s="1"/>
  <c r="J226" i="15"/>
  <c r="J225" i="15" s="1"/>
  <c r="J224" i="15" s="1"/>
  <c r="K226" i="15"/>
  <c r="K225" i="15" s="1"/>
  <c r="K224" i="15" s="1"/>
  <c r="L226" i="15"/>
  <c r="L225" i="15" s="1"/>
  <c r="L224" i="15" s="1"/>
  <c r="K232" i="15"/>
  <c r="I233" i="15"/>
  <c r="I232" i="15" s="1"/>
  <c r="J233" i="15"/>
  <c r="J232" i="15" s="1"/>
  <c r="K233" i="15"/>
  <c r="L233" i="15"/>
  <c r="L232" i="15" s="1"/>
  <c r="I235" i="15"/>
  <c r="J235" i="15"/>
  <c r="K235" i="15"/>
  <c r="L235" i="15"/>
  <c r="I238" i="15"/>
  <c r="J238" i="15"/>
  <c r="K238" i="15"/>
  <c r="L238" i="15"/>
  <c r="I242" i="15"/>
  <c r="I241" i="15" s="1"/>
  <c r="J242" i="15"/>
  <c r="J241" i="15" s="1"/>
  <c r="K242" i="15"/>
  <c r="K241" i="15" s="1"/>
  <c r="L242" i="15"/>
  <c r="L241" i="15" s="1"/>
  <c r="I246" i="15"/>
  <c r="I245" i="15" s="1"/>
  <c r="J246" i="15"/>
  <c r="J245" i="15" s="1"/>
  <c r="K246" i="15"/>
  <c r="K245" i="15" s="1"/>
  <c r="L246" i="15"/>
  <c r="L245" i="15" s="1"/>
  <c r="I250" i="15"/>
  <c r="I249" i="15" s="1"/>
  <c r="J250" i="15"/>
  <c r="J249" i="15" s="1"/>
  <c r="K250" i="15"/>
  <c r="K249" i="15" s="1"/>
  <c r="L250" i="15"/>
  <c r="L249" i="15" s="1"/>
  <c r="I254" i="15"/>
  <c r="I253" i="15" s="1"/>
  <c r="J254" i="15"/>
  <c r="J253" i="15" s="1"/>
  <c r="K254" i="15"/>
  <c r="K253" i="15" s="1"/>
  <c r="L254" i="15"/>
  <c r="L253" i="15" s="1"/>
  <c r="I257" i="15"/>
  <c r="I256" i="15" s="1"/>
  <c r="J257" i="15"/>
  <c r="J256" i="15" s="1"/>
  <c r="K257" i="15"/>
  <c r="K256" i="15" s="1"/>
  <c r="L257" i="15"/>
  <c r="L256" i="15" s="1"/>
  <c r="I260" i="15"/>
  <c r="I259" i="15" s="1"/>
  <c r="J260" i="15"/>
  <c r="J259" i="15" s="1"/>
  <c r="K260" i="15"/>
  <c r="K259" i="15" s="1"/>
  <c r="L260" i="15"/>
  <c r="L259" i="15" s="1"/>
  <c r="I265" i="15"/>
  <c r="I264" i="15" s="1"/>
  <c r="J265" i="15"/>
  <c r="J264" i="15" s="1"/>
  <c r="K265" i="15"/>
  <c r="K264" i="15" s="1"/>
  <c r="L265" i="15"/>
  <c r="L264" i="15" s="1"/>
  <c r="I267" i="15"/>
  <c r="J267" i="15"/>
  <c r="K267" i="15"/>
  <c r="L267" i="15"/>
  <c r="I270" i="15"/>
  <c r="J270" i="15"/>
  <c r="K270" i="15"/>
  <c r="L270" i="15"/>
  <c r="I273" i="15"/>
  <c r="I274" i="15"/>
  <c r="J274" i="15"/>
  <c r="J273" i="15" s="1"/>
  <c r="K274" i="15"/>
  <c r="K273" i="15" s="1"/>
  <c r="L274" i="15"/>
  <c r="L273" i="15" s="1"/>
  <c r="I278" i="15"/>
  <c r="I277" i="15" s="1"/>
  <c r="J278" i="15"/>
  <c r="J277" i="15" s="1"/>
  <c r="K278" i="15"/>
  <c r="K277" i="15" s="1"/>
  <c r="L278" i="15"/>
  <c r="L277" i="15" s="1"/>
  <c r="I282" i="15"/>
  <c r="I281" i="15" s="1"/>
  <c r="J282" i="15"/>
  <c r="J281" i="15" s="1"/>
  <c r="K282" i="15"/>
  <c r="K281" i="15" s="1"/>
  <c r="L282" i="15"/>
  <c r="L281" i="15" s="1"/>
  <c r="I286" i="15"/>
  <c r="I285" i="15" s="1"/>
  <c r="J286" i="15"/>
  <c r="J285" i="15" s="1"/>
  <c r="K286" i="15"/>
  <c r="K285" i="15" s="1"/>
  <c r="L286" i="15"/>
  <c r="L285" i="15" s="1"/>
  <c r="I289" i="15"/>
  <c r="I288" i="15" s="1"/>
  <c r="J289" i="15"/>
  <c r="J288" i="15" s="1"/>
  <c r="K289" i="15"/>
  <c r="K288" i="15" s="1"/>
  <c r="L289" i="15"/>
  <c r="L288" i="15" s="1"/>
  <c r="I292" i="15"/>
  <c r="I291" i="15" s="1"/>
  <c r="J292" i="15"/>
  <c r="J291" i="15" s="1"/>
  <c r="K292" i="15"/>
  <c r="K291" i="15" s="1"/>
  <c r="L292" i="15"/>
  <c r="L291" i="15" s="1"/>
  <c r="I298" i="15"/>
  <c r="J298" i="15"/>
  <c r="K298" i="15"/>
  <c r="L298" i="15"/>
  <c r="I300" i="15"/>
  <c r="J300" i="15"/>
  <c r="K300" i="15"/>
  <c r="L300" i="15"/>
  <c r="I303" i="15"/>
  <c r="J303" i="15"/>
  <c r="K303" i="15"/>
  <c r="L303" i="15"/>
  <c r="I307" i="15"/>
  <c r="I306" i="15" s="1"/>
  <c r="J307" i="15"/>
  <c r="J306" i="15" s="1"/>
  <c r="K307" i="15"/>
  <c r="K306" i="15" s="1"/>
  <c r="L307" i="15"/>
  <c r="L306" i="15" s="1"/>
  <c r="I311" i="15"/>
  <c r="I310" i="15" s="1"/>
  <c r="J311" i="15"/>
  <c r="J310" i="15" s="1"/>
  <c r="K311" i="15"/>
  <c r="K310" i="15" s="1"/>
  <c r="L311" i="15"/>
  <c r="L310" i="15" s="1"/>
  <c r="I315" i="15"/>
  <c r="I314" i="15" s="1"/>
  <c r="J315" i="15"/>
  <c r="J314" i="15" s="1"/>
  <c r="K315" i="15"/>
  <c r="K314" i="15" s="1"/>
  <c r="L315" i="15"/>
  <c r="L314" i="15" s="1"/>
  <c r="I319" i="15"/>
  <c r="I318" i="15" s="1"/>
  <c r="J319" i="15"/>
  <c r="J318" i="15" s="1"/>
  <c r="K319" i="15"/>
  <c r="K318" i="15" s="1"/>
  <c r="L319" i="15"/>
  <c r="L318" i="15" s="1"/>
  <c r="I322" i="15"/>
  <c r="I321" i="15" s="1"/>
  <c r="J322" i="15"/>
  <c r="J321" i="15" s="1"/>
  <c r="K322" i="15"/>
  <c r="K321" i="15" s="1"/>
  <c r="L322" i="15"/>
  <c r="L321" i="15" s="1"/>
  <c r="I325" i="15"/>
  <c r="I324" i="15" s="1"/>
  <c r="J325" i="15"/>
  <c r="J324" i="15" s="1"/>
  <c r="K325" i="15"/>
  <c r="K324" i="15" s="1"/>
  <c r="L325" i="15"/>
  <c r="L324" i="15" s="1"/>
  <c r="K329" i="15"/>
  <c r="I330" i="15"/>
  <c r="I329" i="15" s="1"/>
  <c r="J330" i="15"/>
  <c r="J329" i="15" s="1"/>
  <c r="K330" i="15"/>
  <c r="L330" i="15"/>
  <c r="L329" i="15" s="1"/>
  <c r="I332" i="15"/>
  <c r="J332" i="15"/>
  <c r="K332" i="15"/>
  <c r="L332" i="15"/>
  <c r="I335" i="15"/>
  <c r="J335" i="15"/>
  <c r="K335" i="15"/>
  <c r="L335" i="15"/>
  <c r="I339" i="15"/>
  <c r="I338" i="15" s="1"/>
  <c r="J339" i="15"/>
  <c r="J338" i="15" s="1"/>
  <c r="K339" i="15"/>
  <c r="K338" i="15" s="1"/>
  <c r="L339" i="15"/>
  <c r="L338" i="15" s="1"/>
  <c r="I343" i="15"/>
  <c r="I342" i="15" s="1"/>
  <c r="J343" i="15"/>
  <c r="J342" i="15" s="1"/>
  <c r="K343" i="15"/>
  <c r="K342" i="15" s="1"/>
  <c r="L343" i="15"/>
  <c r="L342" i="15" s="1"/>
  <c r="I347" i="15"/>
  <c r="I346" i="15" s="1"/>
  <c r="J347" i="15"/>
  <c r="J346" i="15" s="1"/>
  <c r="K347" i="15"/>
  <c r="K346" i="15" s="1"/>
  <c r="L347" i="15"/>
  <c r="L346" i="15" s="1"/>
  <c r="I351" i="15"/>
  <c r="I350" i="15" s="1"/>
  <c r="J351" i="15"/>
  <c r="J350" i="15" s="1"/>
  <c r="K351" i="15"/>
  <c r="K350" i="15" s="1"/>
  <c r="L351" i="15"/>
  <c r="L350" i="15" s="1"/>
  <c r="I354" i="15"/>
  <c r="I353" i="15" s="1"/>
  <c r="J354" i="15"/>
  <c r="J353" i="15" s="1"/>
  <c r="K354" i="15"/>
  <c r="K353" i="15" s="1"/>
  <c r="L354" i="15"/>
  <c r="L353" i="15" s="1"/>
  <c r="I357" i="15"/>
  <c r="I356" i="15" s="1"/>
  <c r="J357" i="15"/>
  <c r="J356" i="15" s="1"/>
  <c r="K357" i="15"/>
  <c r="K356" i="15" s="1"/>
  <c r="L357" i="15"/>
  <c r="L356" i="15" s="1"/>
  <c r="I34" i="14"/>
  <c r="J34" i="14"/>
  <c r="J33" i="14" s="1"/>
  <c r="J32" i="14" s="1"/>
  <c r="K34" i="14"/>
  <c r="K33" i="14" s="1"/>
  <c r="K32" i="14" s="1"/>
  <c r="L34" i="14"/>
  <c r="L33" i="14" s="1"/>
  <c r="L32" i="14" s="1"/>
  <c r="I36" i="14"/>
  <c r="J36" i="14"/>
  <c r="K36" i="14"/>
  <c r="L36" i="14"/>
  <c r="I40" i="14"/>
  <c r="I39" i="14" s="1"/>
  <c r="I38" i="14" s="1"/>
  <c r="J40" i="14"/>
  <c r="J39" i="14" s="1"/>
  <c r="J38" i="14" s="1"/>
  <c r="K40" i="14"/>
  <c r="K39" i="14" s="1"/>
  <c r="K38" i="14" s="1"/>
  <c r="L40" i="14"/>
  <c r="L39" i="14" s="1"/>
  <c r="L38" i="14" s="1"/>
  <c r="I45" i="14"/>
  <c r="I44" i="14" s="1"/>
  <c r="I43" i="14" s="1"/>
  <c r="I42" i="14" s="1"/>
  <c r="J45" i="14"/>
  <c r="J44" i="14" s="1"/>
  <c r="J43" i="14" s="1"/>
  <c r="J42" i="14" s="1"/>
  <c r="K45" i="14"/>
  <c r="K44" i="14" s="1"/>
  <c r="K43" i="14" s="1"/>
  <c r="K42" i="14" s="1"/>
  <c r="L45" i="14"/>
  <c r="L44" i="14" s="1"/>
  <c r="L43" i="14" s="1"/>
  <c r="L42" i="14" s="1"/>
  <c r="I64" i="14"/>
  <c r="I63" i="14" s="1"/>
  <c r="J64" i="14"/>
  <c r="J63" i="14" s="1"/>
  <c r="K64" i="14"/>
  <c r="K63" i="14" s="1"/>
  <c r="L64" i="14"/>
  <c r="L63" i="14" s="1"/>
  <c r="I69" i="14"/>
  <c r="I68" i="14" s="1"/>
  <c r="J69" i="14"/>
  <c r="J68" i="14" s="1"/>
  <c r="K69" i="14"/>
  <c r="K68" i="14" s="1"/>
  <c r="L69" i="14"/>
  <c r="L68" i="14" s="1"/>
  <c r="I74" i="14"/>
  <c r="I73" i="14" s="1"/>
  <c r="J74" i="14"/>
  <c r="J73" i="14" s="1"/>
  <c r="K74" i="14"/>
  <c r="K73" i="14" s="1"/>
  <c r="L74" i="14"/>
  <c r="L73" i="14" s="1"/>
  <c r="I80" i="14"/>
  <c r="I79" i="14" s="1"/>
  <c r="I78" i="14" s="1"/>
  <c r="J80" i="14"/>
  <c r="J79" i="14" s="1"/>
  <c r="J78" i="14" s="1"/>
  <c r="K80" i="14"/>
  <c r="K79" i="14" s="1"/>
  <c r="K78" i="14" s="1"/>
  <c r="L80" i="14"/>
  <c r="L79" i="14" s="1"/>
  <c r="L78" i="14" s="1"/>
  <c r="I85" i="14"/>
  <c r="I84" i="14" s="1"/>
  <c r="I83" i="14" s="1"/>
  <c r="I82" i="14" s="1"/>
  <c r="J85" i="14"/>
  <c r="J84" i="14" s="1"/>
  <c r="J83" i="14" s="1"/>
  <c r="J82" i="14" s="1"/>
  <c r="K85" i="14"/>
  <c r="K84" i="14" s="1"/>
  <c r="K83" i="14" s="1"/>
  <c r="K82" i="14" s="1"/>
  <c r="L85" i="14"/>
  <c r="L84" i="14" s="1"/>
  <c r="L83" i="14" s="1"/>
  <c r="L82" i="14" s="1"/>
  <c r="I92" i="14"/>
  <c r="I91" i="14" s="1"/>
  <c r="I90" i="14" s="1"/>
  <c r="J92" i="14"/>
  <c r="J91" i="14" s="1"/>
  <c r="J90" i="14" s="1"/>
  <c r="K92" i="14"/>
  <c r="K91" i="14" s="1"/>
  <c r="K90" i="14" s="1"/>
  <c r="L92" i="14"/>
  <c r="L91" i="14" s="1"/>
  <c r="L90" i="14" s="1"/>
  <c r="I97" i="14"/>
  <c r="I96" i="14" s="1"/>
  <c r="I95" i="14" s="1"/>
  <c r="J97" i="14"/>
  <c r="J96" i="14" s="1"/>
  <c r="J95" i="14" s="1"/>
  <c r="K97" i="14"/>
  <c r="K96" i="14" s="1"/>
  <c r="K95" i="14" s="1"/>
  <c r="L97" i="14"/>
  <c r="L96" i="14" s="1"/>
  <c r="L95" i="14" s="1"/>
  <c r="I102" i="14"/>
  <c r="I101" i="14" s="1"/>
  <c r="I100" i="14" s="1"/>
  <c r="J102" i="14"/>
  <c r="J101" i="14" s="1"/>
  <c r="J100" i="14" s="1"/>
  <c r="K102" i="14"/>
  <c r="K101" i="14" s="1"/>
  <c r="K100" i="14" s="1"/>
  <c r="L102" i="14"/>
  <c r="L101" i="14" s="1"/>
  <c r="L100" i="14" s="1"/>
  <c r="I106" i="14"/>
  <c r="I105" i="14" s="1"/>
  <c r="J106" i="14"/>
  <c r="J105" i="14" s="1"/>
  <c r="K106" i="14"/>
  <c r="K105" i="14" s="1"/>
  <c r="L106" i="14"/>
  <c r="L105" i="14" s="1"/>
  <c r="I112" i="14"/>
  <c r="I111" i="14" s="1"/>
  <c r="I110" i="14" s="1"/>
  <c r="J112" i="14"/>
  <c r="J111" i="14" s="1"/>
  <c r="J110" i="14" s="1"/>
  <c r="K112" i="14"/>
  <c r="K111" i="14" s="1"/>
  <c r="K110" i="14" s="1"/>
  <c r="L112" i="14"/>
  <c r="L111" i="14" s="1"/>
  <c r="L110" i="14" s="1"/>
  <c r="I117" i="14"/>
  <c r="I116" i="14" s="1"/>
  <c r="I115" i="14" s="1"/>
  <c r="J117" i="14"/>
  <c r="J116" i="14" s="1"/>
  <c r="J115" i="14" s="1"/>
  <c r="K117" i="14"/>
  <c r="K116" i="14" s="1"/>
  <c r="K115" i="14" s="1"/>
  <c r="L117" i="14"/>
  <c r="L116" i="14" s="1"/>
  <c r="L115" i="14" s="1"/>
  <c r="I121" i="14"/>
  <c r="I120" i="14" s="1"/>
  <c r="I119" i="14" s="1"/>
  <c r="J121" i="14"/>
  <c r="J120" i="14" s="1"/>
  <c r="J119" i="14" s="1"/>
  <c r="K121" i="14"/>
  <c r="K120" i="14" s="1"/>
  <c r="K119" i="14" s="1"/>
  <c r="L121" i="14"/>
  <c r="L120" i="14" s="1"/>
  <c r="L119" i="14" s="1"/>
  <c r="I125" i="14"/>
  <c r="I124" i="14" s="1"/>
  <c r="I123" i="14" s="1"/>
  <c r="J125" i="14"/>
  <c r="J124" i="14" s="1"/>
  <c r="J123" i="14" s="1"/>
  <c r="K125" i="14"/>
  <c r="K124" i="14" s="1"/>
  <c r="K123" i="14" s="1"/>
  <c r="L125" i="14"/>
  <c r="L124" i="14" s="1"/>
  <c r="L123" i="14" s="1"/>
  <c r="I129" i="14"/>
  <c r="I128" i="14" s="1"/>
  <c r="I127" i="14" s="1"/>
  <c r="J129" i="14"/>
  <c r="J128" i="14" s="1"/>
  <c r="J127" i="14" s="1"/>
  <c r="K129" i="14"/>
  <c r="K128" i="14" s="1"/>
  <c r="K127" i="14" s="1"/>
  <c r="L129" i="14"/>
  <c r="L128" i="14" s="1"/>
  <c r="L127" i="14" s="1"/>
  <c r="I134" i="14"/>
  <c r="I133" i="14" s="1"/>
  <c r="I132" i="14" s="1"/>
  <c r="J134" i="14"/>
  <c r="J133" i="14" s="1"/>
  <c r="J132" i="14" s="1"/>
  <c r="K134" i="14"/>
  <c r="K133" i="14" s="1"/>
  <c r="K132" i="14" s="1"/>
  <c r="L134" i="14"/>
  <c r="L133" i="14" s="1"/>
  <c r="L132" i="14" s="1"/>
  <c r="I139" i="14"/>
  <c r="I138" i="14" s="1"/>
  <c r="I137" i="14" s="1"/>
  <c r="J139" i="14"/>
  <c r="J138" i="14" s="1"/>
  <c r="J137" i="14" s="1"/>
  <c r="K139" i="14"/>
  <c r="K138" i="14" s="1"/>
  <c r="K137" i="14" s="1"/>
  <c r="L139" i="14"/>
  <c r="L138" i="14" s="1"/>
  <c r="L137" i="14" s="1"/>
  <c r="I143" i="14"/>
  <c r="I142" i="14" s="1"/>
  <c r="J143" i="14"/>
  <c r="J142" i="14" s="1"/>
  <c r="K143" i="14"/>
  <c r="K142" i="14" s="1"/>
  <c r="L143" i="14"/>
  <c r="L142" i="14" s="1"/>
  <c r="I147" i="14"/>
  <c r="I146" i="14" s="1"/>
  <c r="I145" i="14" s="1"/>
  <c r="J147" i="14"/>
  <c r="J146" i="14" s="1"/>
  <c r="J145" i="14" s="1"/>
  <c r="K147" i="14"/>
  <c r="K146" i="14" s="1"/>
  <c r="K145" i="14" s="1"/>
  <c r="L147" i="14"/>
  <c r="L146" i="14" s="1"/>
  <c r="L145" i="14" s="1"/>
  <c r="I153" i="14"/>
  <c r="I152" i="14" s="1"/>
  <c r="J153" i="14"/>
  <c r="J152" i="14" s="1"/>
  <c r="K153" i="14"/>
  <c r="K152" i="14" s="1"/>
  <c r="L153" i="14"/>
  <c r="L152" i="14" s="1"/>
  <c r="I158" i="14"/>
  <c r="I157" i="14" s="1"/>
  <c r="J158" i="14"/>
  <c r="J157" i="14" s="1"/>
  <c r="K158" i="14"/>
  <c r="K157" i="14" s="1"/>
  <c r="L158" i="14"/>
  <c r="L157" i="14" s="1"/>
  <c r="I163" i="14"/>
  <c r="I162" i="14" s="1"/>
  <c r="I161" i="14" s="1"/>
  <c r="J163" i="14"/>
  <c r="J162" i="14" s="1"/>
  <c r="J161" i="14" s="1"/>
  <c r="K163" i="14"/>
  <c r="K162" i="14" s="1"/>
  <c r="K161" i="14" s="1"/>
  <c r="L163" i="14"/>
  <c r="L162" i="14" s="1"/>
  <c r="L161" i="14" s="1"/>
  <c r="I167" i="14"/>
  <c r="I166" i="14" s="1"/>
  <c r="I165" i="14" s="1"/>
  <c r="J167" i="14"/>
  <c r="J166" i="14" s="1"/>
  <c r="K167" i="14"/>
  <c r="K166" i="14" s="1"/>
  <c r="L167" i="14"/>
  <c r="L166" i="14" s="1"/>
  <c r="I172" i="14"/>
  <c r="I171" i="14" s="1"/>
  <c r="J172" i="14"/>
  <c r="J171" i="14" s="1"/>
  <c r="K172" i="14"/>
  <c r="K171" i="14" s="1"/>
  <c r="L172" i="14"/>
  <c r="L171" i="14" s="1"/>
  <c r="I180" i="14"/>
  <c r="I179" i="14" s="1"/>
  <c r="J180" i="14"/>
  <c r="J179" i="14" s="1"/>
  <c r="K180" i="14"/>
  <c r="K179" i="14" s="1"/>
  <c r="L180" i="14"/>
  <c r="L179" i="14" s="1"/>
  <c r="I183" i="14"/>
  <c r="I182" i="14" s="1"/>
  <c r="J183" i="14"/>
  <c r="J182" i="14" s="1"/>
  <c r="K183" i="14"/>
  <c r="K182" i="14" s="1"/>
  <c r="L183" i="14"/>
  <c r="L182" i="14" s="1"/>
  <c r="I188" i="14"/>
  <c r="I187" i="14" s="1"/>
  <c r="J188" i="14"/>
  <c r="J187" i="14" s="1"/>
  <c r="K188" i="14"/>
  <c r="K187" i="14" s="1"/>
  <c r="L188" i="14"/>
  <c r="L187" i="14" s="1"/>
  <c r="M188" i="14"/>
  <c r="N188" i="14"/>
  <c r="O188" i="14"/>
  <c r="P188" i="14"/>
  <c r="I194" i="14"/>
  <c r="I193" i="14" s="1"/>
  <c r="J194" i="14"/>
  <c r="J193" i="14" s="1"/>
  <c r="K194" i="14"/>
  <c r="K193" i="14" s="1"/>
  <c r="L194" i="14"/>
  <c r="L193" i="14" s="1"/>
  <c r="I199" i="14"/>
  <c r="I198" i="14" s="1"/>
  <c r="J199" i="14"/>
  <c r="J198" i="14" s="1"/>
  <c r="K199" i="14"/>
  <c r="K198" i="14" s="1"/>
  <c r="L199" i="14"/>
  <c r="L198" i="14" s="1"/>
  <c r="I203" i="14"/>
  <c r="I202" i="14" s="1"/>
  <c r="I201" i="14" s="1"/>
  <c r="J203" i="14"/>
  <c r="J202" i="14" s="1"/>
  <c r="J201" i="14" s="1"/>
  <c r="K203" i="14"/>
  <c r="K202" i="14" s="1"/>
  <c r="K201" i="14" s="1"/>
  <c r="L203" i="14"/>
  <c r="L202" i="14" s="1"/>
  <c r="L201" i="14" s="1"/>
  <c r="I210" i="14"/>
  <c r="I209" i="14" s="1"/>
  <c r="J210" i="14"/>
  <c r="J209" i="14" s="1"/>
  <c r="K210" i="14"/>
  <c r="K209" i="14" s="1"/>
  <c r="L210" i="14"/>
  <c r="L209" i="14" s="1"/>
  <c r="I213" i="14"/>
  <c r="I212" i="14" s="1"/>
  <c r="J213" i="14"/>
  <c r="J212" i="14" s="1"/>
  <c r="K213" i="14"/>
  <c r="K212" i="14" s="1"/>
  <c r="L213" i="14"/>
  <c r="L212" i="14" s="1"/>
  <c r="I222" i="14"/>
  <c r="I221" i="14" s="1"/>
  <c r="I220" i="14" s="1"/>
  <c r="J222" i="14"/>
  <c r="J221" i="14" s="1"/>
  <c r="J220" i="14" s="1"/>
  <c r="K222" i="14"/>
  <c r="K221" i="14" s="1"/>
  <c r="K220" i="14" s="1"/>
  <c r="L222" i="14"/>
  <c r="L221" i="14" s="1"/>
  <c r="L220" i="14" s="1"/>
  <c r="I226" i="14"/>
  <c r="I225" i="14" s="1"/>
  <c r="I224" i="14" s="1"/>
  <c r="J226" i="14"/>
  <c r="J225" i="14" s="1"/>
  <c r="J224" i="14" s="1"/>
  <c r="K226" i="14"/>
  <c r="K225" i="14" s="1"/>
  <c r="K224" i="14" s="1"/>
  <c r="L226" i="14"/>
  <c r="L225" i="14" s="1"/>
  <c r="L224" i="14" s="1"/>
  <c r="I233" i="14"/>
  <c r="I232" i="14" s="1"/>
  <c r="J233" i="14"/>
  <c r="J232" i="14" s="1"/>
  <c r="K233" i="14"/>
  <c r="K232" i="14" s="1"/>
  <c r="L233" i="14"/>
  <c r="L232" i="14" s="1"/>
  <c r="I235" i="14"/>
  <c r="J235" i="14"/>
  <c r="K235" i="14"/>
  <c r="L235" i="14"/>
  <c r="I238" i="14"/>
  <c r="J238" i="14"/>
  <c r="K238" i="14"/>
  <c r="L238" i="14"/>
  <c r="I242" i="14"/>
  <c r="I241" i="14" s="1"/>
  <c r="J242" i="14"/>
  <c r="J241" i="14" s="1"/>
  <c r="K242" i="14"/>
  <c r="K241" i="14" s="1"/>
  <c r="L242" i="14"/>
  <c r="L241" i="14" s="1"/>
  <c r="I246" i="14"/>
  <c r="I245" i="14" s="1"/>
  <c r="J246" i="14"/>
  <c r="J245" i="14" s="1"/>
  <c r="K246" i="14"/>
  <c r="K245" i="14" s="1"/>
  <c r="L246" i="14"/>
  <c r="L245" i="14" s="1"/>
  <c r="I250" i="14"/>
  <c r="I249" i="14" s="1"/>
  <c r="J250" i="14"/>
  <c r="J249" i="14" s="1"/>
  <c r="K250" i="14"/>
  <c r="K249" i="14" s="1"/>
  <c r="L250" i="14"/>
  <c r="L249" i="14" s="1"/>
  <c r="I254" i="14"/>
  <c r="I253" i="14" s="1"/>
  <c r="J254" i="14"/>
  <c r="J253" i="14" s="1"/>
  <c r="K254" i="14"/>
  <c r="K253" i="14" s="1"/>
  <c r="L254" i="14"/>
  <c r="L253" i="14" s="1"/>
  <c r="I257" i="14"/>
  <c r="I256" i="14" s="1"/>
  <c r="J257" i="14"/>
  <c r="J256" i="14" s="1"/>
  <c r="K257" i="14"/>
  <c r="K256" i="14" s="1"/>
  <c r="L257" i="14"/>
  <c r="L256" i="14" s="1"/>
  <c r="I260" i="14"/>
  <c r="I259" i="14" s="1"/>
  <c r="J260" i="14"/>
  <c r="J259" i="14" s="1"/>
  <c r="K260" i="14"/>
  <c r="K259" i="14" s="1"/>
  <c r="L260" i="14"/>
  <c r="L259" i="14" s="1"/>
  <c r="I265" i="14"/>
  <c r="I264" i="14" s="1"/>
  <c r="J265" i="14"/>
  <c r="J264" i="14" s="1"/>
  <c r="K265" i="14"/>
  <c r="K264" i="14" s="1"/>
  <c r="L265" i="14"/>
  <c r="L264" i="14" s="1"/>
  <c r="I267" i="14"/>
  <c r="J267" i="14"/>
  <c r="K267" i="14"/>
  <c r="L267" i="14"/>
  <c r="I270" i="14"/>
  <c r="J270" i="14"/>
  <c r="K270" i="14"/>
  <c r="L270" i="14"/>
  <c r="I274" i="14"/>
  <c r="I273" i="14" s="1"/>
  <c r="J274" i="14"/>
  <c r="J273" i="14" s="1"/>
  <c r="K274" i="14"/>
  <c r="K273" i="14" s="1"/>
  <c r="L274" i="14"/>
  <c r="L273" i="14" s="1"/>
  <c r="I278" i="14"/>
  <c r="I277" i="14" s="1"/>
  <c r="J278" i="14"/>
  <c r="J277" i="14" s="1"/>
  <c r="K278" i="14"/>
  <c r="K277" i="14" s="1"/>
  <c r="L278" i="14"/>
  <c r="L277" i="14" s="1"/>
  <c r="I282" i="14"/>
  <c r="I281" i="14" s="1"/>
  <c r="J282" i="14"/>
  <c r="J281" i="14" s="1"/>
  <c r="K282" i="14"/>
  <c r="K281" i="14" s="1"/>
  <c r="L282" i="14"/>
  <c r="L281" i="14" s="1"/>
  <c r="I286" i="14"/>
  <c r="I285" i="14" s="1"/>
  <c r="J286" i="14"/>
  <c r="J285" i="14" s="1"/>
  <c r="K286" i="14"/>
  <c r="K285" i="14" s="1"/>
  <c r="L286" i="14"/>
  <c r="L285" i="14" s="1"/>
  <c r="I289" i="14"/>
  <c r="I288" i="14" s="1"/>
  <c r="J289" i="14"/>
  <c r="J288" i="14" s="1"/>
  <c r="K289" i="14"/>
  <c r="K288" i="14" s="1"/>
  <c r="L289" i="14"/>
  <c r="L288" i="14" s="1"/>
  <c r="I292" i="14"/>
  <c r="I291" i="14" s="1"/>
  <c r="J292" i="14"/>
  <c r="J291" i="14" s="1"/>
  <c r="K292" i="14"/>
  <c r="K291" i="14" s="1"/>
  <c r="L292" i="14"/>
  <c r="L291" i="14" s="1"/>
  <c r="I298" i="14"/>
  <c r="J298" i="14"/>
  <c r="K298" i="14"/>
  <c r="L298" i="14"/>
  <c r="I300" i="14"/>
  <c r="J300" i="14"/>
  <c r="K300" i="14"/>
  <c r="L300" i="14"/>
  <c r="I303" i="14"/>
  <c r="J303" i="14"/>
  <c r="K303" i="14"/>
  <c r="L303" i="14"/>
  <c r="I307" i="14"/>
  <c r="I306" i="14" s="1"/>
  <c r="J307" i="14"/>
  <c r="J306" i="14" s="1"/>
  <c r="K307" i="14"/>
  <c r="K306" i="14" s="1"/>
  <c r="L307" i="14"/>
  <c r="L306" i="14" s="1"/>
  <c r="I311" i="14"/>
  <c r="I310" i="14" s="1"/>
  <c r="J311" i="14"/>
  <c r="J310" i="14" s="1"/>
  <c r="K311" i="14"/>
  <c r="K310" i="14" s="1"/>
  <c r="L311" i="14"/>
  <c r="L310" i="14" s="1"/>
  <c r="I315" i="14"/>
  <c r="I314" i="14" s="1"/>
  <c r="J315" i="14"/>
  <c r="J314" i="14" s="1"/>
  <c r="K315" i="14"/>
  <c r="K314" i="14" s="1"/>
  <c r="L315" i="14"/>
  <c r="L314" i="14" s="1"/>
  <c r="I319" i="14"/>
  <c r="I318" i="14" s="1"/>
  <c r="J319" i="14"/>
  <c r="J318" i="14" s="1"/>
  <c r="K319" i="14"/>
  <c r="K318" i="14" s="1"/>
  <c r="L319" i="14"/>
  <c r="L318" i="14" s="1"/>
  <c r="I322" i="14"/>
  <c r="I321" i="14" s="1"/>
  <c r="J322" i="14"/>
  <c r="J321" i="14" s="1"/>
  <c r="K322" i="14"/>
  <c r="K321" i="14" s="1"/>
  <c r="L322" i="14"/>
  <c r="L321" i="14" s="1"/>
  <c r="I325" i="14"/>
  <c r="I324" i="14" s="1"/>
  <c r="J325" i="14"/>
  <c r="J324" i="14" s="1"/>
  <c r="K325" i="14"/>
  <c r="K324" i="14" s="1"/>
  <c r="L325" i="14"/>
  <c r="L324" i="14" s="1"/>
  <c r="I330" i="14"/>
  <c r="I329" i="14" s="1"/>
  <c r="J330" i="14"/>
  <c r="J329" i="14" s="1"/>
  <c r="K330" i="14"/>
  <c r="K329" i="14" s="1"/>
  <c r="L330" i="14"/>
  <c r="L329" i="14" s="1"/>
  <c r="I332" i="14"/>
  <c r="J332" i="14"/>
  <c r="K332" i="14"/>
  <c r="L332" i="14"/>
  <c r="I335" i="14"/>
  <c r="J335" i="14"/>
  <c r="K335" i="14"/>
  <c r="L335" i="14"/>
  <c r="I339" i="14"/>
  <c r="I338" i="14" s="1"/>
  <c r="J339" i="14"/>
  <c r="J338" i="14" s="1"/>
  <c r="K339" i="14"/>
  <c r="K338" i="14" s="1"/>
  <c r="L339" i="14"/>
  <c r="L338" i="14" s="1"/>
  <c r="I343" i="14"/>
  <c r="I342" i="14" s="1"/>
  <c r="J343" i="14"/>
  <c r="J342" i="14" s="1"/>
  <c r="K343" i="14"/>
  <c r="K342" i="14" s="1"/>
  <c r="L343" i="14"/>
  <c r="L342" i="14" s="1"/>
  <c r="I347" i="14"/>
  <c r="I346" i="14" s="1"/>
  <c r="J347" i="14"/>
  <c r="J346" i="14" s="1"/>
  <c r="K347" i="14"/>
  <c r="K346" i="14" s="1"/>
  <c r="L347" i="14"/>
  <c r="L346" i="14" s="1"/>
  <c r="I351" i="14"/>
  <c r="I350" i="14" s="1"/>
  <c r="J351" i="14"/>
  <c r="J350" i="14" s="1"/>
  <c r="K351" i="14"/>
  <c r="K350" i="14" s="1"/>
  <c r="L351" i="14"/>
  <c r="L350" i="14" s="1"/>
  <c r="I354" i="14"/>
  <c r="I353" i="14" s="1"/>
  <c r="J354" i="14"/>
  <c r="J353" i="14" s="1"/>
  <c r="K354" i="14"/>
  <c r="K353" i="14" s="1"/>
  <c r="L354" i="14"/>
  <c r="L353" i="14" s="1"/>
  <c r="I357" i="14"/>
  <c r="I356" i="14" s="1"/>
  <c r="J357" i="14"/>
  <c r="J356" i="14" s="1"/>
  <c r="K357" i="14"/>
  <c r="K356" i="14" s="1"/>
  <c r="L357" i="14"/>
  <c r="L356" i="14" s="1"/>
  <c r="I34" i="11"/>
  <c r="J34" i="11"/>
  <c r="J33" i="11" s="1"/>
  <c r="J32" i="11" s="1"/>
  <c r="K34" i="11"/>
  <c r="K33" i="11" s="1"/>
  <c r="K32" i="11" s="1"/>
  <c r="L34" i="11"/>
  <c r="L33" i="11" s="1"/>
  <c r="L32" i="11" s="1"/>
  <c r="I36" i="11"/>
  <c r="J36" i="11"/>
  <c r="K36" i="11"/>
  <c r="L36" i="11"/>
  <c r="I40" i="11"/>
  <c r="I39" i="11" s="1"/>
  <c r="I38" i="11" s="1"/>
  <c r="J40" i="11"/>
  <c r="J39" i="11" s="1"/>
  <c r="J38" i="11" s="1"/>
  <c r="K40" i="11"/>
  <c r="K39" i="11" s="1"/>
  <c r="K38" i="11" s="1"/>
  <c r="L40" i="11"/>
  <c r="L39" i="11" s="1"/>
  <c r="L38" i="11" s="1"/>
  <c r="I45" i="11"/>
  <c r="I44" i="11" s="1"/>
  <c r="I43" i="11" s="1"/>
  <c r="I42" i="11" s="1"/>
  <c r="J45" i="11"/>
  <c r="J44" i="11" s="1"/>
  <c r="J43" i="11" s="1"/>
  <c r="J42" i="11" s="1"/>
  <c r="K45" i="11"/>
  <c r="K44" i="11" s="1"/>
  <c r="K43" i="11" s="1"/>
  <c r="K42" i="11" s="1"/>
  <c r="L45" i="11"/>
  <c r="L44" i="11" s="1"/>
  <c r="L43" i="11" s="1"/>
  <c r="L42" i="11" s="1"/>
  <c r="I64" i="11"/>
  <c r="I63" i="11" s="1"/>
  <c r="J64" i="11"/>
  <c r="J63" i="11" s="1"/>
  <c r="K64" i="11"/>
  <c r="K63" i="11" s="1"/>
  <c r="L64" i="11"/>
  <c r="L63" i="11" s="1"/>
  <c r="I69" i="11"/>
  <c r="I68" i="11" s="1"/>
  <c r="J69" i="11"/>
  <c r="J68" i="11" s="1"/>
  <c r="K69" i="11"/>
  <c r="K68" i="11" s="1"/>
  <c r="L69" i="11"/>
  <c r="L68" i="11" s="1"/>
  <c r="I74" i="11"/>
  <c r="I73" i="11" s="1"/>
  <c r="J74" i="11"/>
  <c r="J73" i="11" s="1"/>
  <c r="K74" i="11"/>
  <c r="K73" i="11" s="1"/>
  <c r="L74" i="11"/>
  <c r="L73" i="11" s="1"/>
  <c r="J79" i="11"/>
  <c r="J78" i="11" s="1"/>
  <c r="I80" i="11"/>
  <c r="I79" i="11" s="1"/>
  <c r="I78" i="11" s="1"/>
  <c r="J80" i="11"/>
  <c r="K80" i="11"/>
  <c r="K79" i="11" s="1"/>
  <c r="K78" i="11" s="1"/>
  <c r="L80" i="11"/>
  <c r="L79" i="11" s="1"/>
  <c r="L78" i="11" s="1"/>
  <c r="I85" i="11"/>
  <c r="I84" i="11" s="1"/>
  <c r="I83" i="11" s="1"/>
  <c r="I82" i="11" s="1"/>
  <c r="J85" i="11"/>
  <c r="J84" i="11" s="1"/>
  <c r="J83" i="11" s="1"/>
  <c r="J82" i="11" s="1"/>
  <c r="K85" i="11"/>
  <c r="K84" i="11" s="1"/>
  <c r="K83" i="11" s="1"/>
  <c r="K82" i="11" s="1"/>
  <c r="L85" i="11"/>
  <c r="L84" i="11" s="1"/>
  <c r="L83" i="11" s="1"/>
  <c r="L82" i="11" s="1"/>
  <c r="I92" i="11"/>
  <c r="I91" i="11" s="1"/>
  <c r="I90" i="11" s="1"/>
  <c r="J92" i="11"/>
  <c r="J91" i="11" s="1"/>
  <c r="J90" i="11" s="1"/>
  <c r="K92" i="11"/>
  <c r="K91" i="11" s="1"/>
  <c r="K90" i="11" s="1"/>
  <c r="L92" i="11"/>
  <c r="L91" i="11" s="1"/>
  <c r="L90" i="11" s="1"/>
  <c r="I97" i="11"/>
  <c r="I96" i="11" s="1"/>
  <c r="I95" i="11" s="1"/>
  <c r="J97" i="11"/>
  <c r="J96" i="11" s="1"/>
  <c r="J95" i="11" s="1"/>
  <c r="K97" i="11"/>
  <c r="K96" i="11" s="1"/>
  <c r="K95" i="11" s="1"/>
  <c r="L97" i="11"/>
  <c r="L96" i="11" s="1"/>
  <c r="L95" i="11" s="1"/>
  <c r="I102" i="11"/>
  <c r="I101" i="11" s="1"/>
  <c r="I100" i="11" s="1"/>
  <c r="J102" i="11"/>
  <c r="J101" i="11" s="1"/>
  <c r="J100" i="11" s="1"/>
  <c r="K102" i="11"/>
  <c r="K101" i="11" s="1"/>
  <c r="K100" i="11" s="1"/>
  <c r="L102" i="11"/>
  <c r="L101" i="11" s="1"/>
  <c r="L100" i="11" s="1"/>
  <c r="I106" i="11"/>
  <c r="I105" i="11" s="1"/>
  <c r="J106" i="11"/>
  <c r="J105" i="11" s="1"/>
  <c r="K106" i="11"/>
  <c r="K105" i="11" s="1"/>
  <c r="L106" i="11"/>
  <c r="L105" i="11" s="1"/>
  <c r="I112" i="11"/>
  <c r="I111" i="11" s="1"/>
  <c r="I110" i="11" s="1"/>
  <c r="J112" i="11"/>
  <c r="J111" i="11" s="1"/>
  <c r="J110" i="11" s="1"/>
  <c r="K112" i="11"/>
  <c r="K111" i="11" s="1"/>
  <c r="K110" i="11" s="1"/>
  <c r="L112" i="11"/>
  <c r="L111" i="11" s="1"/>
  <c r="L110" i="11" s="1"/>
  <c r="I117" i="11"/>
  <c r="I116" i="11" s="1"/>
  <c r="I115" i="11" s="1"/>
  <c r="J117" i="11"/>
  <c r="J116" i="11" s="1"/>
  <c r="J115" i="11" s="1"/>
  <c r="K117" i="11"/>
  <c r="K116" i="11" s="1"/>
  <c r="K115" i="11" s="1"/>
  <c r="L117" i="11"/>
  <c r="L116" i="11" s="1"/>
  <c r="L115" i="11" s="1"/>
  <c r="I121" i="11"/>
  <c r="I120" i="11" s="1"/>
  <c r="I119" i="11" s="1"/>
  <c r="J121" i="11"/>
  <c r="J120" i="11" s="1"/>
  <c r="J119" i="11" s="1"/>
  <c r="K121" i="11"/>
  <c r="K120" i="11" s="1"/>
  <c r="K119" i="11" s="1"/>
  <c r="L121" i="11"/>
  <c r="L120" i="11" s="1"/>
  <c r="L119" i="11" s="1"/>
  <c r="I125" i="11"/>
  <c r="I124" i="11" s="1"/>
  <c r="I123" i="11" s="1"/>
  <c r="J125" i="11"/>
  <c r="J124" i="11" s="1"/>
  <c r="J123" i="11" s="1"/>
  <c r="K125" i="11"/>
  <c r="K124" i="11" s="1"/>
  <c r="K123" i="11" s="1"/>
  <c r="L125" i="11"/>
  <c r="L124" i="11" s="1"/>
  <c r="L123" i="11" s="1"/>
  <c r="I129" i="11"/>
  <c r="I128" i="11" s="1"/>
  <c r="I127" i="11" s="1"/>
  <c r="J129" i="11"/>
  <c r="J128" i="11" s="1"/>
  <c r="J127" i="11" s="1"/>
  <c r="K129" i="11"/>
  <c r="K128" i="11" s="1"/>
  <c r="K127" i="11" s="1"/>
  <c r="L129" i="11"/>
  <c r="L128" i="11" s="1"/>
  <c r="L127" i="11" s="1"/>
  <c r="I134" i="11"/>
  <c r="I133" i="11" s="1"/>
  <c r="I132" i="11" s="1"/>
  <c r="J134" i="11"/>
  <c r="J133" i="11" s="1"/>
  <c r="J132" i="11" s="1"/>
  <c r="K134" i="11"/>
  <c r="K133" i="11" s="1"/>
  <c r="K132" i="11" s="1"/>
  <c r="L134" i="11"/>
  <c r="L133" i="11" s="1"/>
  <c r="L132" i="11" s="1"/>
  <c r="I139" i="11"/>
  <c r="I138" i="11" s="1"/>
  <c r="I137" i="11" s="1"/>
  <c r="J139" i="11"/>
  <c r="J138" i="11" s="1"/>
  <c r="J137" i="11" s="1"/>
  <c r="K139" i="11"/>
  <c r="K138" i="11" s="1"/>
  <c r="K137" i="11" s="1"/>
  <c r="L139" i="11"/>
  <c r="L138" i="11" s="1"/>
  <c r="L137" i="11" s="1"/>
  <c r="I143" i="11"/>
  <c r="I142" i="11" s="1"/>
  <c r="J143" i="11"/>
  <c r="J142" i="11" s="1"/>
  <c r="K143" i="11"/>
  <c r="K142" i="11" s="1"/>
  <c r="L143" i="11"/>
  <c r="L142" i="11" s="1"/>
  <c r="I147" i="11"/>
  <c r="I146" i="11" s="1"/>
  <c r="I145" i="11" s="1"/>
  <c r="J147" i="11"/>
  <c r="J146" i="11" s="1"/>
  <c r="J145" i="11" s="1"/>
  <c r="K147" i="11"/>
  <c r="K146" i="11" s="1"/>
  <c r="K145" i="11" s="1"/>
  <c r="L147" i="11"/>
  <c r="L146" i="11" s="1"/>
  <c r="L145" i="11" s="1"/>
  <c r="I153" i="11"/>
  <c r="I152" i="11" s="1"/>
  <c r="J153" i="11"/>
  <c r="J152" i="11" s="1"/>
  <c r="K153" i="11"/>
  <c r="K152" i="11" s="1"/>
  <c r="L153" i="11"/>
  <c r="L152" i="11" s="1"/>
  <c r="I158" i="11"/>
  <c r="I157" i="11" s="1"/>
  <c r="J158" i="11"/>
  <c r="J157" i="11" s="1"/>
  <c r="K158" i="11"/>
  <c r="K157" i="11" s="1"/>
  <c r="L158" i="11"/>
  <c r="L157" i="11" s="1"/>
  <c r="I163" i="11"/>
  <c r="I162" i="11" s="1"/>
  <c r="I161" i="11" s="1"/>
  <c r="J163" i="11"/>
  <c r="J162" i="11" s="1"/>
  <c r="J161" i="11" s="1"/>
  <c r="K163" i="11"/>
  <c r="K162" i="11" s="1"/>
  <c r="K161" i="11" s="1"/>
  <c r="L163" i="11"/>
  <c r="L162" i="11" s="1"/>
  <c r="L161" i="11" s="1"/>
  <c r="I167" i="11"/>
  <c r="I166" i="11" s="1"/>
  <c r="J167" i="11"/>
  <c r="J166" i="11" s="1"/>
  <c r="K167" i="11"/>
  <c r="K166" i="11" s="1"/>
  <c r="L167" i="11"/>
  <c r="L166" i="11" s="1"/>
  <c r="I172" i="11"/>
  <c r="I171" i="11" s="1"/>
  <c r="J172" i="11"/>
  <c r="J171" i="11" s="1"/>
  <c r="K172" i="11"/>
  <c r="K171" i="11" s="1"/>
  <c r="L172" i="11"/>
  <c r="L171" i="11" s="1"/>
  <c r="I180" i="11"/>
  <c r="I179" i="11" s="1"/>
  <c r="J180" i="11"/>
  <c r="J179" i="11" s="1"/>
  <c r="K180" i="11"/>
  <c r="K179" i="11" s="1"/>
  <c r="L180" i="11"/>
  <c r="L179" i="11" s="1"/>
  <c r="I183" i="11"/>
  <c r="I182" i="11" s="1"/>
  <c r="J183" i="11"/>
  <c r="J182" i="11" s="1"/>
  <c r="K183" i="11"/>
  <c r="K182" i="11" s="1"/>
  <c r="L183" i="11"/>
  <c r="L182" i="11" s="1"/>
  <c r="I188" i="11"/>
  <c r="I187" i="11" s="1"/>
  <c r="J188" i="11"/>
  <c r="J187" i="11" s="1"/>
  <c r="K188" i="11"/>
  <c r="K187" i="11" s="1"/>
  <c r="L188" i="11"/>
  <c r="L187" i="11" s="1"/>
  <c r="M188" i="11"/>
  <c r="N188" i="11"/>
  <c r="O188" i="11"/>
  <c r="P188" i="11"/>
  <c r="I194" i="11"/>
  <c r="I193" i="11" s="1"/>
  <c r="J194" i="11"/>
  <c r="J193" i="11" s="1"/>
  <c r="K194" i="11"/>
  <c r="K193" i="11" s="1"/>
  <c r="L194" i="11"/>
  <c r="L193" i="11" s="1"/>
  <c r="I199" i="11"/>
  <c r="I198" i="11" s="1"/>
  <c r="J199" i="11"/>
  <c r="J198" i="11" s="1"/>
  <c r="K199" i="11"/>
  <c r="K198" i="11" s="1"/>
  <c r="L199" i="11"/>
  <c r="L198" i="11" s="1"/>
  <c r="I203" i="11"/>
  <c r="I202" i="11" s="1"/>
  <c r="I201" i="11" s="1"/>
  <c r="J203" i="11"/>
  <c r="J202" i="11" s="1"/>
  <c r="J201" i="11" s="1"/>
  <c r="K203" i="11"/>
  <c r="K202" i="11" s="1"/>
  <c r="K201" i="11" s="1"/>
  <c r="L203" i="11"/>
  <c r="L202" i="11" s="1"/>
  <c r="L201" i="11" s="1"/>
  <c r="I210" i="11"/>
  <c r="I209" i="11" s="1"/>
  <c r="J210" i="11"/>
  <c r="J209" i="11" s="1"/>
  <c r="K210" i="11"/>
  <c r="K209" i="11" s="1"/>
  <c r="L210" i="11"/>
  <c r="L209" i="11" s="1"/>
  <c r="I213" i="11"/>
  <c r="I212" i="11" s="1"/>
  <c r="J213" i="11"/>
  <c r="J212" i="11" s="1"/>
  <c r="K213" i="11"/>
  <c r="K212" i="11" s="1"/>
  <c r="L213" i="11"/>
  <c r="L212" i="11" s="1"/>
  <c r="I222" i="11"/>
  <c r="I221" i="11" s="1"/>
  <c r="I220" i="11" s="1"/>
  <c r="J222" i="11"/>
  <c r="J221" i="11" s="1"/>
  <c r="J220" i="11" s="1"/>
  <c r="K222" i="11"/>
  <c r="K221" i="11" s="1"/>
  <c r="K220" i="11" s="1"/>
  <c r="L222" i="11"/>
  <c r="L221" i="11" s="1"/>
  <c r="L220" i="11" s="1"/>
  <c r="I226" i="11"/>
  <c r="I225" i="11" s="1"/>
  <c r="I224" i="11" s="1"/>
  <c r="J226" i="11"/>
  <c r="J225" i="11" s="1"/>
  <c r="J224" i="11" s="1"/>
  <c r="K226" i="11"/>
  <c r="K225" i="11" s="1"/>
  <c r="K224" i="11" s="1"/>
  <c r="L226" i="11"/>
  <c r="L225" i="11" s="1"/>
  <c r="L224" i="11" s="1"/>
  <c r="I233" i="11"/>
  <c r="I232" i="11" s="1"/>
  <c r="J233" i="11"/>
  <c r="J232" i="11" s="1"/>
  <c r="K233" i="11"/>
  <c r="K232" i="11" s="1"/>
  <c r="L233" i="11"/>
  <c r="L232" i="11" s="1"/>
  <c r="I235" i="11"/>
  <c r="J235" i="11"/>
  <c r="K235" i="11"/>
  <c r="L235" i="11"/>
  <c r="I238" i="11"/>
  <c r="J238" i="11"/>
  <c r="K238" i="11"/>
  <c r="L238" i="11"/>
  <c r="I242" i="11"/>
  <c r="I241" i="11" s="1"/>
  <c r="J242" i="11"/>
  <c r="J241" i="11" s="1"/>
  <c r="K242" i="11"/>
  <c r="K241" i="11" s="1"/>
  <c r="L242" i="11"/>
  <c r="L241" i="11" s="1"/>
  <c r="I246" i="11"/>
  <c r="I245" i="11" s="1"/>
  <c r="J246" i="11"/>
  <c r="J245" i="11" s="1"/>
  <c r="K246" i="11"/>
  <c r="K245" i="11" s="1"/>
  <c r="L246" i="11"/>
  <c r="L245" i="11" s="1"/>
  <c r="I250" i="11"/>
  <c r="I249" i="11" s="1"/>
  <c r="J250" i="11"/>
  <c r="J249" i="11" s="1"/>
  <c r="K250" i="11"/>
  <c r="K249" i="11" s="1"/>
  <c r="L250" i="11"/>
  <c r="L249" i="11" s="1"/>
  <c r="I254" i="11"/>
  <c r="I253" i="11" s="1"/>
  <c r="J254" i="11"/>
  <c r="J253" i="11" s="1"/>
  <c r="K254" i="11"/>
  <c r="K253" i="11" s="1"/>
  <c r="L254" i="11"/>
  <c r="L253" i="11" s="1"/>
  <c r="I257" i="11"/>
  <c r="I256" i="11" s="1"/>
  <c r="J257" i="11"/>
  <c r="J256" i="11" s="1"/>
  <c r="K257" i="11"/>
  <c r="K256" i="11" s="1"/>
  <c r="L257" i="11"/>
  <c r="L256" i="11" s="1"/>
  <c r="I260" i="11"/>
  <c r="I259" i="11" s="1"/>
  <c r="J260" i="11"/>
  <c r="J259" i="11" s="1"/>
  <c r="K260" i="11"/>
  <c r="K259" i="11" s="1"/>
  <c r="L260" i="11"/>
  <c r="L259" i="11" s="1"/>
  <c r="I265" i="11"/>
  <c r="I264" i="11" s="1"/>
  <c r="J265" i="11"/>
  <c r="J264" i="11" s="1"/>
  <c r="K265" i="11"/>
  <c r="K264" i="11" s="1"/>
  <c r="L265" i="11"/>
  <c r="L264" i="11" s="1"/>
  <c r="I267" i="11"/>
  <c r="J267" i="11"/>
  <c r="K267" i="11"/>
  <c r="L267" i="11"/>
  <c r="I270" i="11"/>
  <c r="J270" i="11"/>
  <c r="K270" i="11"/>
  <c r="L270" i="11"/>
  <c r="I274" i="11"/>
  <c r="I273" i="11" s="1"/>
  <c r="J274" i="11"/>
  <c r="J273" i="11" s="1"/>
  <c r="K274" i="11"/>
  <c r="K273" i="11" s="1"/>
  <c r="L274" i="11"/>
  <c r="L273" i="11" s="1"/>
  <c r="I278" i="11"/>
  <c r="I277" i="11" s="1"/>
  <c r="J278" i="11"/>
  <c r="J277" i="11" s="1"/>
  <c r="K278" i="11"/>
  <c r="K277" i="11" s="1"/>
  <c r="L278" i="11"/>
  <c r="L277" i="11" s="1"/>
  <c r="I282" i="11"/>
  <c r="I281" i="11" s="1"/>
  <c r="J282" i="11"/>
  <c r="J281" i="11" s="1"/>
  <c r="K282" i="11"/>
  <c r="K281" i="11" s="1"/>
  <c r="L282" i="11"/>
  <c r="L281" i="11" s="1"/>
  <c r="I286" i="11"/>
  <c r="I285" i="11" s="1"/>
  <c r="J286" i="11"/>
  <c r="J285" i="11" s="1"/>
  <c r="K286" i="11"/>
  <c r="K285" i="11" s="1"/>
  <c r="L286" i="11"/>
  <c r="L285" i="11" s="1"/>
  <c r="I289" i="11"/>
  <c r="I288" i="11" s="1"/>
  <c r="J289" i="11"/>
  <c r="J288" i="11" s="1"/>
  <c r="K289" i="11"/>
  <c r="K288" i="11" s="1"/>
  <c r="L289" i="11"/>
  <c r="L288" i="11" s="1"/>
  <c r="I292" i="11"/>
  <c r="I291" i="11" s="1"/>
  <c r="J292" i="11"/>
  <c r="J291" i="11" s="1"/>
  <c r="K292" i="11"/>
  <c r="K291" i="11" s="1"/>
  <c r="L292" i="11"/>
  <c r="L291" i="11" s="1"/>
  <c r="I298" i="11"/>
  <c r="J298" i="11"/>
  <c r="K298" i="11"/>
  <c r="L298" i="11"/>
  <c r="I300" i="11"/>
  <c r="J300" i="11"/>
  <c r="K300" i="11"/>
  <c r="L300" i="11"/>
  <c r="I303" i="11"/>
  <c r="J303" i="11"/>
  <c r="K303" i="11"/>
  <c r="L303" i="11"/>
  <c r="I307" i="11"/>
  <c r="I306" i="11" s="1"/>
  <c r="J307" i="11"/>
  <c r="J306" i="11" s="1"/>
  <c r="K307" i="11"/>
  <c r="K306" i="11" s="1"/>
  <c r="L307" i="11"/>
  <c r="L306" i="11" s="1"/>
  <c r="I311" i="11"/>
  <c r="I310" i="11" s="1"/>
  <c r="J311" i="11"/>
  <c r="J310" i="11" s="1"/>
  <c r="K311" i="11"/>
  <c r="K310" i="11" s="1"/>
  <c r="L311" i="11"/>
  <c r="L310" i="11" s="1"/>
  <c r="I315" i="11"/>
  <c r="I314" i="11" s="1"/>
  <c r="J315" i="11"/>
  <c r="J314" i="11" s="1"/>
  <c r="K315" i="11"/>
  <c r="K314" i="11" s="1"/>
  <c r="L315" i="11"/>
  <c r="L314" i="11" s="1"/>
  <c r="I319" i="11"/>
  <c r="I318" i="11" s="1"/>
  <c r="J319" i="11"/>
  <c r="J318" i="11" s="1"/>
  <c r="K319" i="11"/>
  <c r="K318" i="11" s="1"/>
  <c r="L319" i="11"/>
  <c r="L318" i="11" s="1"/>
  <c r="I322" i="11"/>
  <c r="I321" i="11" s="1"/>
  <c r="J322" i="11"/>
  <c r="J321" i="11" s="1"/>
  <c r="K322" i="11"/>
  <c r="K321" i="11" s="1"/>
  <c r="L322" i="11"/>
  <c r="L321" i="11" s="1"/>
  <c r="I325" i="11"/>
  <c r="I324" i="11" s="1"/>
  <c r="J325" i="11"/>
  <c r="J324" i="11" s="1"/>
  <c r="K325" i="11"/>
  <c r="K324" i="11" s="1"/>
  <c r="L325" i="11"/>
  <c r="L324" i="11" s="1"/>
  <c r="I330" i="11"/>
  <c r="I329" i="11" s="1"/>
  <c r="J330" i="11"/>
  <c r="J329" i="11" s="1"/>
  <c r="K330" i="11"/>
  <c r="K329" i="11" s="1"/>
  <c r="L330" i="11"/>
  <c r="L329" i="11" s="1"/>
  <c r="I332" i="11"/>
  <c r="J332" i="11"/>
  <c r="K332" i="11"/>
  <c r="L332" i="11"/>
  <c r="I335" i="11"/>
  <c r="J335" i="11"/>
  <c r="K335" i="11"/>
  <c r="L335" i="11"/>
  <c r="I339" i="11"/>
  <c r="I338" i="11" s="1"/>
  <c r="J339" i="11"/>
  <c r="J338" i="11" s="1"/>
  <c r="K339" i="11"/>
  <c r="K338" i="11" s="1"/>
  <c r="L339" i="11"/>
  <c r="L338" i="11" s="1"/>
  <c r="I343" i="11"/>
  <c r="I342" i="11" s="1"/>
  <c r="J343" i="11"/>
  <c r="J342" i="11" s="1"/>
  <c r="K343" i="11"/>
  <c r="K342" i="11" s="1"/>
  <c r="L343" i="11"/>
  <c r="L342" i="11" s="1"/>
  <c r="I347" i="11"/>
  <c r="I346" i="11" s="1"/>
  <c r="J347" i="11"/>
  <c r="J346" i="11" s="1"/>
  <c r="K347" i="11"/>
  <c r="K346" i="11" s="1"/>
  <c r="L347" i="11"/>
  <c r="L346" i="11" s="1"/>
  <c r="I351" i="11"/>
  <c r="I350" i="11" s="1"/>
  <c r="J351" i="11"/>
  <c r="J350" i="11" s="1"/>
  <c r="K351" i="11"/>
  <c r="K350" i="11" s="1"/>
  <c r="L351" i="11"/>
  <c r="L350" i="11" s="1"/>
  <c r="I354" i="11"/>
  <c r="I353" i="11" s="1"/>
  <c r="J354" i="11"/>
  <c r="J353" i="11" s="1"/>
  <c r="K354" i="11"/>
  <c r="K353" i="11" s="1"/>
  <c r="L354" i="11"/>
  <c r="L353" i="11" s="1"/>
  <c r="I357" i="11"/>
  <c r="I356" i="11" s="1"/>
  <c r="J357" i="11"/>
  <c r="J356" i="11" s="1"/>
  <c r="K357" i="11"/>
  <c r="K356" i="11" s="1"/>
  <c r="L357" i="11"/>
  <c r="L356" i="11" s="1"/>
  <c r="I34" i="10"/>
  <c r="J34" i="10"/>
  <c r="J33" i="10" s="1"/>
  <c r="J32" i="10" s="1"/>
  <c r="K34" i="10"/>
  <c r="K33" i="10" s="1"/>
  <c r="K32" i="10" s="1"/>
  <c r="L34" i="10"/>
  <c r="L33" i="10" s="1"/>
  <c r="L32" i="10" s="1"/>
  <c r="I36" i="10"/>
  <c r="J36" i="10"/>
  <c r="K36" i="10"/>
  <c r="L36" i="10"/>
  <c r="I40" i="10"/>
  <c r="I39" i="10" s="1"/>
  <c r="I38" i="10" s="1"/>
  <c r="J40" i="10"/>
  <c r="J39" i="10" s="1"/>
  <c r="J38" i="10" s="1"/>
  <c r="K40" i="10"/>
  <c r="K39" i="10" s="1"/>
  <c r="K38" i="10" s="1"/>
  <c r="L40" i="10"/>
  <c r="L39" i="10" s="1"/>
  <c r="L38" i="10" s="1"/>
  <c r="I45" i="10"/>
  <c r="I44" i="10" s="1"/>
  <c r="I43" i="10" s="1"/>
  <c r="I42" i="10" s="1"/>
  <c r="J45" i="10"/>
  <c r="J44" i="10" s="1"/>
  <c r="J43" i="10" s="1"/>
  <c r="J42" i="10" s="1"/>
  <c r="K45" i="10"/>
  <c r="K44" i="10" s="1"/>
  <c r="K43" i="10" s="1"/>
  <c r="K42" i="10" s="1"/>
  <c r="L45" i="10"/>
  <c r="L44" i="10" s="1"/>
  <c r="L43" i="10" s="1"/>
  <c r="L42" i="10" s="1"/>
  <c r="I64" i="10"/>
  <c r="I63" i="10" s="1"/>
  <c r="J64" i="10"/>
  <c r="J63" i="10" s="1"/>
  <c r="K64" i="10"/>
  <c r="K63" i="10" s="1"/>
  <c r="L64" i="10"/>
  <c r="L63" i="10" s="1"/>
  <c r="I69" i="10"/>
  <c r="I68" i="10" s="1"/>
  <c r="J69" i="10"/>
  <c r="J68" i="10" s="1"/>
  <c r="K69" i="10"/>
  <c r="K68" i="10" s="1"/>
  <c r="L69" i="10"/>
  <c r="L68" i="10" s="1"/>
  <c r="I74" i="10"/>
  <c r="I73" i="10" s="1"/>
  <c r="J74" i="10"/>
  <c r="J73" i="10" s="1"/>
  <c r="K74" i="10"/>
  <c r="K73" i="10" s="1"/>
  <c r="L74" i="10"/>
  <c r="L73" i="10" s="1"/>
  <c r="I80" i="10"/>
  <c r="I79" i="10" s="1"/>
  <c r="I78" i="10" s="1"/>
  <c r="J80" i="10"/>
  <c r="J79" i="10" s="1"/>
  <c r="J78" i="10" s="1"/>
  <c r="K80" i="10"/>
  <c r="K79" i="10" s="1"/>
  <c r="K78" i="10" s="1"/>
  <c r="L80" i="10"/>
  <c r="L79" i="10" s="1"/>
  <c r="L78" i="10" s="1"/>
  <c r="I85" i="10"/>
  <c r="I84" i="10" s="1"/>
  <c r="I83" i="10" s="1"/>
  <c r="I82" i="10" s="1"/>
  <c r="J85" i="10"/>
  <c r="J84" i="10" s="1"/>
  <c r="J83" i="10" s="1"/>
  <c r="J82" i="10" s="1"/>
  <c r="K85" i="10"/>
  <c r="K84" i="10" s="1"/>
  <c r="K83" i="10" s="1"/>
  <c r="K82" i="10" s="1"/>
  <c r="L85" i="10"/>
  <c r="L84" i="10" s="1"/>
  <c r="L83" i="10" s="1"/>
  <c r="L82" i="10" s="1"/>
  <c r="I92" i="10"/>
  <c r="I91" i="10" s="1"/>
  <c r="I90" i="10" s="1"/>
  <c r="J92" i="10"/>
  <c r="J91" i="10" s="1"/>
  <c r="J90" i="10" s="1"/>
  <c r="K92" i="10"/>
  <c r="K91" i="10" s="1"/>
  <c r="K90" i="10" s="1"/>
  <c r="L92" i="10"/>
  <c r="L91" i="10" s="1"/>
  <c r="L90" i="10" s="1"/>
  <c r="I97" i="10"/>
  <c r="I96" i="10" s="1"/>
  <c r="I95" i="10" s="1"/>
  <c r="J97" i="10"/>
  <c r="J96" i="10" s="1"/>
  <c r="J95" i="10" s="1"/>
  <c r="K97" i="10"/>
  <c r="K96" i="10" s="1"/>
  <c r="K95" i="10" s="1"/>
  <c r="L97" i="10"/>
  <c r="L96" i="10" s="1"/>
  <c r="L95" i="10" s="1"/>
  <c r="I102" i="10"/>
  <c r="I101" i="10" s="1"/>
  <c r="I100" i="10" s="1"/>
  <c r="J102" i="10"/>
  <c r="J101" i="10" s="1"/>
  <c r="J100" i="10" s="1"/>
  <c r="K102" i="10"/>
  <c r="K101" i="10" s="1"/>
  <c r="K100" i="10" s="1"/>
  <c r="L102" i="10"/>
  <c r="L101" i="10" s="1"/>
  <c r="L100" i="10" s="1"/>
  <c r="I106" i="10"/>
  <c r="I105" i="10" s="1"/>
  <c r="J106" i="10"/>
  <c r="J105" i="10" s="1"/>
  <c r="K106" i="10"/>
  <c r="K105" i="10" s="1"/>
  <c r="L106" i="10"/>
  <c r="L105" i="10" s="1"/>
  <c r="I112" i="10"/>
  <c r="I111" i="10" s="1"/>
  <c r="I110" i="10" s="1"/>
  <c r="J112" i="10"/>
  <c r="J111" i="10" s="1"/>
  <c r="J110" i="10" s="1"/>
  <c r="K112" i="10"/>
  <c r="K111" i="10" s="1"/>
  <c r="K110" i="10" s="1"/>
  <c r="L112" i="10"/>
  <c r="L111" i="10" s="1"/>
  <c r="L110" i="10" s="1"/>
  <c r="I117" i="10"/>
  <c r="I116" i="10" s="1"/>
  <c r="I115" i="10" s="1"/>
  <c r="J117" i="10"/>
  <c r="J116" i="10" s="1"/>
  <c r="J115" i="10" s="1"/>
  <c r="K117" i="10"/>
  <c r="K116" i="10" s="1"/>
  <c r="K115" i="10" s="1"/>
  <c r="L117" i="10"/>
  <c r="L116" i="10" s="1"/>
  <c r="L115" i="10" s="1"/>
  <c r="I121" i="10"/>
  <c r="I120" i="10" s="1"/>
  <c r="I119" i="10" s="1"/>
  <c r="J121" i="10"/>
  <c r="J120" i="10" s="1"/>
  <c r="J119" i="10" s="1"/>
  <c r="K121" i="10"/>
  <c r="K120" i="10" s="1"/>
  <c r="K119" i="10" s="1"/>
  <c r="L121" i="10"/>
  <c r="L120" i="10" s="1"/>
  <c r="L119" i="10" s="1"/>
  <c r="I125" i="10"/>
  <c r="I124" i="10" s="1"/>
  <c r="I123" i="10" s="1"/>
  <c r="J125" i="10"/>
  <c r="J124" i="10" s="1"/>
  <c r="J123" i="10" s="1"/>
  <c r="K125" i="10"/>
  <c r="K124" i="10" s="1"/>
  <c r="K123" i="10" s="1"/>
  <c r="L125" i="10"/>
  <c r="L124" i="10" s="1"/>
  <c r="L123" i="10" s="1"/>
  <c r="I128" i="10"/>
  <c r="I127" i="10" s="1"/>
  <c r="I129" i="10"/>
  <c r="J129" i="10"/>
  <c r="J128" i="10" s="1"/>
  <c r="J127" i="10" s="1"/>
  <c r="K129" i="10"/>
  <c r="K128" i="10" s="1"/>
  <c r="K127" i="10" s="1"/>
  <c r="L129" i="10"/>
  <c r="L128" i="10" s="1"/>
  <c r="L127" i="10" s="1"/>
  <c r="I134" i="10"/>
  <c r="I133" i="10" s="1"/>
  <c r="I132" i="10" s="1"/>
  <c r="J134" i="10"/>
  <c r="J133" i="10" s="1"/>
  <c r="J132" i="10" s="1"/>
  <c r="K134" i="10"/>
  <c r="K133" i="10" s="1"/>
  <c r="K132" i="10" s="1"/>
  <c r="L134" i="10"/>
  <c r="L133" i="10" s="1"/>
  <c r="L132" i="10" s="1"/>
  <c r="I139" i="10"/>
  <c r="I138" i="10" s="1"/>
  <c r="I137" i="10" s="1"/>
  <c r="J139" i="10"/>
  <c r="J138" i="10" s="1"/>
  <c r="J137" i="10" s="1"/>
  <c r="K139" i="10"/>
  <c r="K138" i="10" s="1"/>
  <c r="K137" i="10" s="1"/>
  <c r="L139" i="10"/>
  <c r="L138" i="10" s="1"/>
  <c r="L137" i="10" s="1"/>
  <c r="I143" i="10"/>
  <c r="I142" i="10" s="1"/>
  <c r="J143" i="10"/>
  <c r="J142" i="10" s="1"/>
  <c r="K143" i="10"/>
  <c r="K142" i="10" s="1"/>
  <c r="L143" i="10"/>
  <c r="L142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L146" i="10" s="1"/>
  <c r="L145" i="10" s="1"/>
  <c r="I153" i="10"/>
  <c r="I152" i="10" s="1"/>
  <c r="J153" i="10"/>
  <c r="J152" i="10" s="1"/>
  <c r="K153" i="10"/>
  <c r="K152" i="10" s="1"/>
  <c r="L153" i="10"/>
  <c r="L152" i="10" s="1"/>
  <c r="I158" i="10"/>
  <c r="I157" i="10" s="1"/>
  <c r="J158" i="10"/>
  <c r="J157" i="10" s="1"/>
  <c r="K158" i="10"/>
  <c r="K157" i="10" s="1"/>
  <c r="L158" i="10"/>
  <c r="L157" i="10" s="1"/>
  <c r="I162" i="10"/>
  <c r="I161" i="10" s="1"/>
  <c r="I163" i="10"/>
  <c r="J163" i="10"/>
  <c r="J162" i="10" s="1"/>
  <c r="J161" i="10" s="1"/>
  <c r="K163" i="10"/>
  <c r="K162" i="10" s="1"/>
  <c r="K161" i="10" s="1"/>
  <c r="L163" i="10"/>
  <c r="L162" i="10" s="1"/>
  <c r="L161" i="10" s="1"/>
  <c r="I167" i="10"/>
  <c r="I166" i="10" s="1"/>
  <c r="J167" i="10"/>
  <c r="J166" i="10" s="1"/>
  <c r="K167" i="10"/>
  <c r="K166" i="10" s="1"/>
  <c r="L167" i="10"/>
  <c r="L166" i="10" s="1"/>
  <c r="I172" i="10"/>
  <c r="I171" i="10" s="1"/>
  <c r="J172" i="10"/>
  <c r="J171" i="10" s="1"/>
  <c r="K172" i="10"/>
  <c r="K171" i="10" s="1"/>
  <c r="L172" i="10"/>
  <c r="L171" i="10" s="1"/>
  <c r="J179" i="10"/>
  <c r="I180" i="10"/>
  <c r="I179" i="10" s="1"/>
  <c r="J180" i="10"/>
  <c r="K180" i="10"/>
  <c r="K179" i="10" s="1"/>
  <c r="L180" i="10"/>
  <c r="L179" i="10" s="1"/>
  <c r="I183" i="10"/>
  <c r="I182" i="10" s="1"/>
  <c r="J183" i="10"/>
  <c r="J182" i="10" s="1"/>
  <c r="K183" i="10"/>
  <c r="K182" i="10" s="1"/>
  <c r="L183" i="10"/>
  <c r="L182" i="10" s="1"/>
  <c r="I188" i="10"/>
  <c r="I187" i="10" s="1"/>
  <c r="J188" i="10"/>
  <c r="J187" i="10" s="1"/>
  <c r="K188" i="10"/>
  <c r="K187" i="10" s="1"/>
  <c r="L188" i="10"/>
  <c r="L187" i="10" s="1"/>
  <c r="M188" i="10"/>
  <c r="N188" i="10"/>
  <c r="O188" i="10"/>
  <c r="P188" i="10"/>
  <c r="I194" i="10"/>
  <c r="I193" i="10" s="1"/>
  <c r="J194" i="10"/>
  <c r="J193" i="10" s="1"/>
  <c r="K194" i="10"/>
  <c r="K193" i="10" s="1"/>
  <c r="L194" i="10"/>
  <c r="L193" i="10" s="1"/>
  <c r="I199" i="10"/>
  <c r="I198" i="10" s="1"/>
  <c r="J199" i="10"/>
  <c r="J198" i="10" s="1"/>
  <c r="K199" i="10"/>
  <c r="K198" i="10" s="1"/>
  <c r="L199" i="10"/>
  <c r="L198" i="10" s="1"/>
  <c r="I203" i="10"/>
  <c r="I202" i="10" s="1"/>
  <c r="I201" i="10" s="1"/>
  <c r="J203" i="10"/>
  <c r="J202" i="10" s="1"/>
  <c r="J201" i="10" s="1"/>
  <c r="K203" i="10"/>
  <c r="K202" i="10" s="1"/>
  <c r="K201" i="10" s="1"/>
  <c r="L203" i="10"/>
  <c r="L202" i="10" s="1"/>
  <c r="L201" i="10" s="1"/>
  <c r="I210" i="10"/>
  <c r="I209" i="10" s="1"/>
  <c r="J210" i="10"/>
  <c r="J209" i="10" s="1"/>
  <c r="K210" i="10"/>
  <c r="K209" i="10" s="1"/>
  <c r="L210" i="10"/>
  <c r="L209" i="10" s="1"/>
  <c r="I213" i="10"/>
  <c r="I212" i="10" s="1"/>
  <c r="J213" i="10"/>
  <c r="J212" i="10" s="1"/>
  <c r="K213" i="10"/>
  <c r="K212" i="10" s="1"/>
  <c r="L213" i="10"/>
  <c r="L212" i="10" s="1"/>
  <c r="I222" i="10"/>
  <c r="I221" i="10" s="1"/>
  <c r="I220" i="10" s="1"/>
  <c r="J222" i="10"/>
  <c r="J221" i="10" s="1"/>
  <c r="J220" i="10" s="1"/>
  <c r="K222" i="10"/>
  <c r="K221" i="10" s="1"/>
  <c r="K220" i="10" s="1"/>
  <c r="L222" i="10"/>
  <c r="L221" i="10" s="1"/>
  <c r="L220" i="10" s="1"/>
  <c r="I226" i="10"/>
  <c r="I225" i="10" s="1"/>
  <c r="I224" i="10" s="1"/>
  <c r="J226" i="10"/>
  <c r="J225" i="10" s="1"/>
  <c r="J224" i="10" s="1"/>
  <c r="K226" i="10"/>
  <c r="K225" i="10" s="1"/>
  <c r="K224" i="10" s="1"/>
  <c r="L226" i="10"/>
  <c r="L225" i="10" s="1"/>
  <c r="L224" i="10" s="1"/>
  <c r="I233" i="10"/>
  <c r="I232" i="10" s="1"/>
  <c r="J233" i="10"/>
  <c r="J232" i="10" s="1"/>
  <c r="K233" i="10"/>
  <c r="K232" i="10" s="1"/>
  <c r="L233" i="10"/>
  <c r="L232" i="10" s="1"/>
  <c r="I235" i="10"/>
  <c r="J235" i="10"/>
  <c r="K235" i="10"/>
  <c r="L235" i="10"/>
  <c r="I238" i="10"/>
  <c r="J238" i="10"/>
  <c r="K238" i="10"/>
  <c r="L238" i="10"/>
  <c r="I242" i="10"/>
  <c r="I241" i="10" s="1"/>
  <c r="J242" i="10"/>
  <c r="J241" i="10" s="1"/>
  <c r="K242" i="10"/>
  <c r="K241" i="10" s="1"/>
  <c r="L242" i="10"/>
  <c r="L241" i="10" s="1"/>
  <c r="I246" i="10"/>
  <c r="I245" i="10" s="1"/>
  <c r="J246" i="10"/>
  <c r="J245" i="10" s="1"/>
  <c r="K246" i="10"/>
  <c r="K245" i="10" s="1"/>
  <c r="L246" i="10"/>
  <c r="L245" i="10" s="1"/>
  <c r="I250" i="10"/>
  <c r="I249" i="10" s="1"/>
  <c r="J250" i="10"/>
  <c r="J249" i="10" s="1"/>
  <c r="K250" i="10"/>
  <c r="K249" i="10" s="1"/>
  <c r="L250" i="10"/>
  <c r="L249" i="10" s="1"/>
  <c r="I254" i="10"/>
  <c r="I253" i="10" s="1"/>
  <c r="J254" i="10"/>
  <c r="J253" i="10" s="1"/>
  <c r="K254" i="10"/>
  <c r="K253" i="10" s="1"/>
  <c r="L254" i="10"/>
  <c r="L253" i="10" s="1"/>
  <c r="I257" i="10"/>
  <c r="I256" i="10" s="1"/>
  <c r="J257" i="10"/>
  <c r="J256" i="10" s="1"/>
  <c r="K257" i="10"/>
  <c r="K256" i="10" s="1"/>
  <c r="L257" i="10"/>
  <c r="L256" i="10" s="1"/>
  <c r="I260" i="10"/>
  <c r="I259" i="10" s="1"/>
  <c r="J260" i="10"/>
  <c r="J259" i="10" s="1"/>
  <c r="K260" i="10"/>
  <c r="K259" i="10" s="1"/>
  <c r="L260" i="10"/>
  <c r="L259" i="10" s="1"/>
  <c r="I265" i="10"/>
  <c r="I264" i="10" s="1"/>
  <c r="J265" i="10"/>
  <c r="J264" i="10" s="1"/>
  <c r="K265" i="10"/>
  <c r="K264" i="10" s="1"/>
  <c r="L265" i="10"/>
  <c r="L264" i="10" s="1"/>
  <c r="I267" i="10"/>
  <c r="J267" i="10"/>
  <c r="K267" i="10"/>
  <c r="L267" i="10"/>
  <c r="I270" i="10"/>
  <c r="J270" i="10"/>
  <c r="K270" i="10"/>
  <c r="L270" i="10"/>
  <c r="I273" i="10"/>
  <c r="J273" i="10"/>
  <c r="I274" i="10"/>
  <c r="J274" i="10"/>
  <c r="K274" i="10"/>
  <c r="K273" i="10" s="1"/>
  <c r="L274" i="10"/>
  <c r="L273" i="10" s="1"/>
  <c r="I278" i="10"/>
  <c r="I277" i="10" s="1"/>
  <c r="J278" i="10"/>
  <c r="J277" i="10" s="1"/>
  <c r="K278" i="10"/>
  <c r="K277" i="10" s="1"/>
  <c r="L278" i="10"/>
  <c r="L277" i="10" s="1"/>
  <c r="J281" i="10"/>
  <c r="I282" i="10"/>
  <c r="I281" i="10" s="1"/>
  <c r="J282" i="10"/>
  <c r="K282" i="10"/>
  <c r="K281" i="10" s="1"/>
  <c r="L282" i="10"/>
  <c r="L281" i="10" s="1"/>
  <c r="I286" i="10"/>
  <c r="I285" i="10" s="1"/>
  <c r="J286" i="10"/>
  <c r="J285" i="10" s="1"/>
  <c r="K286" i="10"/>
  <c r="K285" i="10" s="1"/>
  <c r="L286" i="10"/>
  <c r="L285" i="10" s="1"/>
  <c r="I289" i="10"/>
  <c r="I288" i="10" s="1"/>
  <c r="J289" i="10"/>
  <c r="J288" i="10" s="1"/>
  <c r="K289" i="10"/>
  <c r="K288" i="10" s="1"/>
  <c r="L289" i="10"/>
  <c r="L288" i="10" s="1"/>
  <c r="J291" i="10"/>
  <c r="I292" i="10"/>
  <c r="I291" i="10" s="1"/>
  <c r="J292" i="10"/>
  <c r="K292" i="10"/>
  <c r="K291" i="10" s="1"/>
  <c r="L292" i="10"/>
  <c r="L291" i="10" s="1"/>
  <c r="I298" i="10"/>
  <c r="J298" i="10"/>
  <c r="K298" i="10"/>
  <c r="L298" i="10"/>
  <c r="I300" i="10"/>
  <c r="J300" i="10"/>
  <c r="K300" i="10"/>
  <c r="L300" i="10"/>
  <c r="I303" i="10"/>
  <c r="J303" i="10"/>
  <c r="K303" i="10"/>
  <c r="L303" i="10"/>
  <c r="J306" i="10"/>
  <c r="I307" i="10"/>
  <c r="I306" i="10" s="1"/>
  <c r="J307" i="10"/>
  <c r="K307" i="10"/>
  <c r="K306" i="10" s="1"/>
  <c r="L307" i="10"/>
  <c r="L306" i="10" s="1"/>
  <c r="I311" i="10"/>
  <c r="I310" i="10" s="1"/>
  <c r="J311" i="10"/>
  <c r="J310" i="10" s="1"/>
  <c r="K311" i="10"/>
  <c r="K310" i="10" s="1"/>
  <c r="L311" i="10"/>
  <c r="L310" i="10" s="1"/>
  <c r="I315" i="10"/>
  <c r="I314" i="10" s="1"/>
  <c r="J315" i="10"/>
  <c r="J314" i="10" s="1"/>
  <c r="K315" i="10"/>
  <c r="K314" i="10" s="1"/>
  <c r="L315" i="10"/>
  <c r="L314" i="10" s="1"/>
  <c r="I319" i="10"/>
  <c r="I318" i="10" s="1"/>
  <c r="J319" i="10"/>
  <c r="J318" i="10" s="1"/>
  <c r="K319" i="10"/>
  <c r="K318" i="10" s="1"/>
  <c r="L319" i="10"/>
  <c r="L318" i="10" s="1"/>
  <c r="J321" i="10"/>
  <c r="I322" i="10"/>
  <c r="I321" i="10" s="1"/>
  <c r="J322" i="10"/>
  <c r="K322" i="10"/>
  <c r="K321" i="10" s="1"/>
  <c r="L322" i="10"/>
  <c r="L321" i="10" s="1"/>
  <c r="I325" i="10"/>
  <c r="I324" i="10" s="1"/>
  <c r="J325" i="10"/>
  <c r="J324" i="10" s="1"/>
  <c r="K325" i="10"/>
  <c r="K324" i="10" s="1"/>
  <c r="L325" i="10"/>
  <c r="L324" i="10" s="1"/>
  <c r="I330" i="10"/>
  <c r="I329" i="10" s="1"/>
  <c r="J330" i="10"/>
  <c r="J329" i="10" s="1"/>
  <c r="K330" i="10"/>
  <c r="K329" i="10" s="1"/>
  <c r="L330" i="10"/>
  <c r="L329" i="10" s="1"/>
  <c r="I332" i="10"/>
  <c r="J332" i="10"/>
  <c r="K332" i="10"/>
  <c r="L332" i="10"/>
  <c r="I335" i="10"/>
  <c r="J335" i="10"/>
  <c r="K335" i="10"/>
  <c r="L335" i="10"/>
  <c r="I339" i="10"/>
  <c r="I338" i="10" s="1"/>
  <c r="J339" i="10"/>
  <c r="J338" i="10" s="1"/>
  <c r="K339" i="10"/>
  <c r="K338" i="10" s="1"/>
  <c r="L339" i="10"/>
  <c r="L338" i="10" s="1"/>
  <c r="I343" i="10"/>
  <c r="I342" i="10" s="1"/>
  <c r="J343" i="10"/>
  <c r="J342" i="10" s="1"/>
  <c r="K343" i="10"/>
  <c r="K342" i="10" s="1"/>
  <c r="L343" i="10"/>
  <c r="L342" i="10" s="1"/>
  <c r="I347" i="10"/>
  <c r="I346" i="10" s="1"/>
  <c r="J347" i="10"/>
  <c r="J346" i="10" s="1"/>
  <c r="K347" i="10"/>
  <c r="K346" i="10" s="1"/>
  <c r="L347" i="10"/>
  <c r="L346" i="10" s="1"/>
  <c r="I351" i="10"/>
  <c r="I350" i="10" s="1"/>
  <c r="J351" i="10"/>
  <c r="J350" i="10" s="1"/>
  <c r="K351" i="10"/>
  <c r="K350" i="10" s="1"/>
  <c r="L351" i="10"/>
  <c r="L350" i="10" s="1"/>
  <c r="I354" i="10"/>
  <c r="I353" i="10" s="1"/>
  <c r="J354" i="10"/>
  <c r="J353" i="10" s="1"/>
  <c r="K354" i="10"/>
  <c r="K353" i="10" s="1"/>
  <c r="L354" i="10"/>
  <c r="L353" i="10" s="1"/>
  <c r="I357" i="10"/>
  <c r="I356" i="10" s="1"/>
  <c r="J357" i="10"/>
  <c r="J356" i="10" s="1"/>
  <c r="K357" i="10"/>
  <c r="K356" i="10" s="1"/>
  <c r="L357" i="10"/>
  <c r="L356" i="10" s="1"/>
  <c r="I34" i="9"/>
  <c r="J34" i="9"/>
  <c r="J33" i="9" s="1"/>
  <c r="J32" i="9" s="1"/>
  <c r="K34" i="9"/>
  <c r="K33" i="9" s="1"/>
  <c r="K32" i="9" s="1"/>
  <c r="L34" i="9"/>
  <c r="L33" i="9" s="1"/>
  <c r="L32" i="9" s="1"/>
  <c r="I36" i="9"/>
  <c r="J36" i="9"/>
  <c r="K36" i="9"/>
  <c r="L36" i="9"/>
  <c r="I40" i="9"/>
  <c r="I39" i="9" s="1"/>
  <c r="I38" i="9" s="1"/>
  <c r="J40" i="9"/>
  <c r="J39" i="9" s="1"/>
  <c r="J38" i="9" s="1"/>
  <c r="K40" i="9"/>
  <c r="K39" i="9" s="1"/>
  <c r="K38" i="9" s="1"/>
  <c r="L40" i="9"/>
  <c r="L39" i="9" s="1"/>
  <c r="L38" i="9" s="1"/>
  <c r="I45" i="9"/>
  <c r="I44" i="9" s="1"/>
  <c r="I43" i="9" s="1"/>
  <c r="I42" i="9" s="1"/>
  <c r="J45" i="9"/>
  <c r="J44" i="9" s="1"/>
  <c r="J43" i="9" s="1"/>
  <c r="J42" i="9" s="1"/>
  <c r="K45" i="9"/>
  <c r="K44" i="9" s="1"/>
  <c r="K43" i="9" s="1"/>
  <c r="K42" i="9" s="1"/>
  <c r="L45" i="9"/>
  <c r="L44" i="9" s="1"/>
  <c r="L43" i="9" s="1"/>
  <c r="L42" i="9" s="1"/>
  <c r="I64" i="9"/>
  <c r="I63" i="9" s="1"/>
  <c r="J64" i="9"/>
  <c r="J63" i="9" s="1"/>
  <c r="K64" i="9"/>
  <c r="K63" i="9" s="1"/>
  <c r="L64" i="9"/>
  <c r="L63" i="9" s="1"/>
  <c r="I69" i="9"/>
  <c r="I68" i="9" s="1"/>
  <c r="J69" i="9"/>
  <c r="J68" i="9" s="1"/>
  <c r="K69" i="9"/>
  <c r="K68" i="9" s="1"/>
  <c r="L69" i="9"/>
  <c r="L68" i="9" s="1"/>
  <c r="I74" i="9"/>
  <c r="I73" i="9" s="1"/>
  <c r="J74" i="9"/>
  <c r="J73" i="9" s="1"/>
  <c r="K74" i="9"/>
  <c r="K73" i="9" s="1"/>
  <c r="L74" i="9"/>
  <c r="L73" i="9" s="1"/>
  <c r="I80" i="9"/>
  <c r="I79" i="9" s="1"/>
  <c r="I78" i="9" s="1"/>
  <c r="J80" i="9"/>
  <c r="J79" i="9" s="1"/>
  <c r="J78" i="9" s="1"/>
  <c r="K80" i="9"/>
  <c r="K79" i="9" s="1"/>
  <c r="K78" i="9" s="1"/>
  <c r="L80" i="9"/>
  <c r="L79" i="9" s="1"/>
  <c r="L78" i="9" s="1"/>
  <c r="I85" i="9"/>
  <c r="I84" i="9" s="1"/>
  <c r="I83" i="9" s="1"/>
  <c r="I82" i="9" s="1"/>
  <c r="J85" i="9"/>
  <c r="J84" i="9" s="1"/>
  <c r="J83" i="9" s="1"/>
  <c r="J82" i="9" s="1"/>
  <c r="K85" i="9"/>
  <c r="K84" i="9" s="1"/>
  <c r="K83" i="9" s="1"/>
  <c r="K82" i="9" s="1"/>
  <c r="L85" i="9"/>
  <c r="L84" i="9" s="1"/>
  <c r="L83" i="9" s="1"/>
  <c r="L82" i="9" s="1"/>
  <c r="I92" i="9"/>
  <c r="I91" i="9" s="1"/>
  <c r="I90" i="9" s="1"/>
  <c r="J92" i="9"/>
  <c r="J91" i="9" s="1"/>
  <c r="J90" i="9" s="1"/>
  <c r="K92" i="9"/>
  <c r="K91" i="9" s="1"/>
  <c r="K90" i="9" s="1"/>
  <c r="L92" i="9"/>
  <c r="L91" i="9" s="1"/>
  <c r="L90" i="9" s="1"/>
  <c r="I97" i="9"/>
  <c r="I96" i="9" s="1"/>
  <c r="I95" i="9" s="1"/>
  <c r="J97" i="9"/>
  <c r="J96" i="9" s="1"/>
  <c r="J95" i="9" s="1"/>
  <c r="K97" i="9"/>
  <c r="K96" i="9" s="1"/>
  <c r="K95" i="9" s="1"/>
  <c r="L97" i="9"/>
  <c r="L96" i="9" s="1"/>
  <c r="L95" i="9" s="1"/>
  <c r="I102" i="9"/>
  <c r="I101" i="9" s="1"/>
  <c r="I100" i="9" s="1"/>
  <c r="J102" i="9"/>
  <c r="J101" i="9" s="1"/>
  <c r="J100" i="9" s="1"/>
  <c r="K102" i="9"/>
  <c r="K101" i="9" s="1"/>
  <c r="K100" i="9" s="1"/>
  <c r="L102" i="9"/>
  <c r="L101" i="9" s="1"/>
  <c r="L100" i="9" s="1"/>
  <c r="I106" i="9"/>
  <c r="I105" i="9" s="1"/>
  <c r="J106" i="9"/>
  <c r="J105" i="9" s="1"/>
  <c r="K106" i="9"/>
  <c r="K105" i="9" s="1"/>
  <c r="L106" i="9"/>
  <c r="L105" i="9" s="1"/>
  <c r="I112" i="9"/>
  <c r="I111" i="9" s="1"/>
  <c r="I110" i="9" s="1"/>
  <c r="J112" i="9"/>
  <c r="J111" i="9" s="1"/>
  <c r="J110" i="9" s="1"/>
  <c r="K112" i="9"/>
  <c r="K111" i="9" s="1"/>
  <c r="K110" i="9" s="1"/>
  <c r="L112" i="9"/>
  <c r="L111" i="9" s="1"/>
  <c r="L110" i="9" s="1"/>
  <c r="I117" i="9"/>
  <c r="I116" i="9" s="1"/>
  <c r="I115" i="9" s="1"/>
  <c r="J117" i="9"/>
  <c r="J116" i="9" s="1"/>
  <c r="J115" i="9" s="1"/>
  <c r="K117" i="9"/>
  <c r="K116" i="9" s="1"/>
  <c r="K115" i="9" s="1"/>
  <c r="L117" i="9"/>
  <c r="L116" i="9" s="1"/>
  <c r="L115" i="9" s="1"/>
  <c r="I121" i="9"/>
  <c r="I120" i="9" s="1"/>
  <c r="I119" i="9" s="1"/>
  <c r="J121" i="9"/>
  <c r="J120" i="9" s="1"/>
  <c r="J119" i="9" s="1"/>
  <c r="K121" i="9"/>
  <c r="K120" i="9" s="1"/>
  <c r="K119" i="9" s="1"/>
  <c r="L121" i="9"/>
  <c r="L120" i="9" s="1"/>
  <c r="L119" i="9" s="1"/>
  <c r="I125" i="9"/>
  <c r="I124" i="9" s="1"/>
  <c r="I123" i="9" s="1"/>
  <c r="J125" i="9"/>
  <c r="J124" i="9" s="1"/>
  <c r="J123" i="9" s="1"/>
  <c r="K125" i="9"/>
  <c r="K124" i="9" s="1"/>
  <c r="K123" i="9" s="1"/>
  <c r="L125" i="9"/>
  <c r="L124" i="9" s="1"/>
  <c r="L123" i="9" s="1"/>
  <c r="I129" i="9"/>
  <c r="I128" i="9" s="1"/>
  <c r="I127" i="9" s="1"/>
  <c r="J129" i="9"/>
  <c r="J128" i="9" s="1"/>
  <c r="J127" i="9" s="1"/>
  <c r="K129" i="9"/>
  <c r="K128" i="9" s="1"/>
  <c r="K127" i="9" s="1"/>
  <c r="L129" i="9"/>
  <c r="L128" i="9" s="1"/>
  <c r="L127" i="9" s="1"/>
  <c r="I134" i="9"/>
  <c r="I133" i="9" s="1"/>
  <c r="I132" i="9" s="1"/>
  <c r="J134" i="9"/>
  <c r="J133" i="9" s="1"/>
  <c r="J132" i="9" s="1"/>
  <c r="K134" i="9"/>
  <c r="K133" i="9" s="1"/>
  <c r="K132" i="9" s="1"/>
  <c r="L134" i="9"/>
  <c r="L133" i="9" s="1"/>
  <c r="L132" i="9" s="1"/>
  <c r="I139" i="9"/>
  <c r="I138" i="9" s="1"/>
  <c r="I137" i="9" s="1"/>
  <c r="J139" i="9"/>
  <c r="J138" i="9" s="1"/>
  <c r="J137" i="9" s="1"/>
  <c r="K139" i="9"/>
  <c r="K138" i="9" s="1"/>
  <c r="K137" i="9" s="1"/>
  <c r="L139" i="9"/>
  <c r="L138" i="9" s="1"/>
  <c r="L137" i="9" s="1"/>
  <c r="I143" i="9"/>
  <c r="I142" i="9" s="1"/>
  <c r="J143" i="9"/>
  <c r="J142" i="9" s="1"/>
  <c r="K143" i="9"/>
  <c r="K142" i="9" s="1"/>
  <c r="L143" i="9"/>
  <c r="L142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L146" i="9" s="1"/>
  <c r="L145" i="9" s="1"/>
  <c r="I153" i="9"/>
  <c r="I152" i="9" s="1"/>
  <c r="J153" i="9"/>
  <c r="J152" i="9" s="1"/>
  <c r="K153" i="9"/>
  <c r="K152" i="9" s="1"/>
  <c r="L153" i="9"/>
  <c r="L152" i="9" s="1"/>
  <c r="I158" i="9"/>
  <c r="I157" i="9" s="1"/>
  <c r="J158" i="9"/>
  <c r="J157" i="9" s="1"/>
  <c r="K158" i="9"/>
  <c r="K157" i="9" s="1"/>
  <c r="L158" i="9"/>
  <c r="L157" i="9" s="1"/>
  <c r="I163" i="9"/>
  <c r="I162" i="9" s="1"/>
  <c r="I161" i="9" s="1"/>
  <c r="J163" i="9"/>
  <c r="J162" i="9" s="1"/>
  <c r="J161" i="9" s="1"/>
  <c r="K163" i="9"/>
  <c r="K162" i="9" s="1"/>
  <c r="K161" i="9" s="1"/>
  <c r="L163" i="9"/>
  <c r="L162" i="9" s="1"/>
  <c r="L161" i="9" s="1"/>
  <c r="I167" i="9"/>
  <c r="I166" i="9" s="1"/>
  <c r="J167" i="9"/>
  <c r="J166" i="9" s="1"/>
  <c r="K167" i="9"/>
  <c r="K166" i="9" s="1"/>
  <c r="L167" i="9"/>
  <c r="L166" i="9" s="1"/>
  <c r="I172" i="9"/>
  <c r="I171" i="9" s="1"/>
  <c r="J172" i="9"/>
  <c r="J171" i="9" s="1"/>
  <c r="K172" i="9"/>
  <c r="K171" i="9" s="1"/>
  <c r="L172" i="9"/>
  <c r="L171" i="9" s="1"/>
  <c r="I180" i="9"/>
  <c r="I179" i="9" s="1"/>
  <c r="J180" i="9"/>
  <c r="J179" i="9" s="1"/>
  <c r="K180" i="9"/>
  <c r="K179" i="9" s="1"/>
  <c r="L180" i="9"/>
  <c r="L179" i="9" s="1"/>
  <c r="I183" i="9"/>
  <c r="I182" i="9" s="1"/>
  <c r="J183" i="9"/>
  <c r="J182" i="9" s="1"/>
  <c r="K183" i="9"/>
  <c r="K182" i="9" s="1"/>
  <c r="L183" i="9"/>
  <c r="L182" i="9" s="1"/>
  <c r="I188" i="9"/>
  <c r="I187" i="9" s="1"/>
  <c r="J188" i="9"/>
  <c r="J187" i="9" s="1"/>
  <c r="K188" i="9"/>
  <c r="K187" i="9" s="1"/>
  <c r="L188" i="9"/>
  <c r="L187" i="9" s="1"/>
  <c r="M188" i="9"/>
  <c r="N188" i="9"/>
  <c r="O188" i="9"/>
  <c r="P188" i="9"/>
  <c r="I194" i="9"/>
  <c r="I193" i="9" s="1"/>
  <c r="J194" i="9"/>
  <c r="J193" i="9" s="1"/>
  <c r="K194" i="9"/>
  <c r="K193" i="9" s="1"/>
  <c r="L194" i="9"/>
  <c r="L193" i="9" s="1"/>
  <c r="I199" i="9"/>
  <c r="I198" i="9" s="1"/>
  <c r="J199" i="9"/>
  <c r="J198" i="9" s="1"/>
  <c r="K199" i="9"/>
  <c r="K198" i="9" s="1"/>
  <c r="L199" i="9"/>
  <c r="L198" i="9" s="1"/>
  <c r="I202" i="9"/>
  <c r="I201" i="9" s="1"/>
  <c r="I203" i="9"/>
  <c r="J203" i="9"/>
  <c r="J202" i="9" s="1"/>
  <c r="J201" i="9" s="1"/>
  <c r="K203" i="9"/>
  <c r="K202" i="9" s="1"/>
  <c r="K201" i="9" s="1"/>
  <c r="L203" i="9"/>
  <c r="L202" i="9" s="1"/>
  <c r="L201" i="9" s="1"/>
  <c r="I210" i="9"/>
  <c r="I209" i="9" s="1"/>
  <c r="I208" i="9" s="1"/>
  <c r="J210" i="9"/>
  <c r="J209" i="9" s="1"/>
  <c r="K210" i="9"/>
  <c r="K209" i="9" s="1"/>
  <c r="L210" i="9"/>
  <c r="L209" i="9" s="1"/>
  <c r="I213" i="9"/>
  <c r="I212" i="9" s="1"/>
  <c r="J213" i="9"/>
  <c r="J212" i="9" s="1"/>
  <c r="K213" i="9"/>
  <c r="K212" i="9" s="1"/>
  <c r="L213" i="9"/>
  <c r="L212" i="9" s="1"/>
  <c r="I221" i="9"/>
  <c r="I220" i="9" s="1"/>
  <c r="I222" i="9"/>
  <c r="J222" i="9"/>
  <c r="J221" i="9" s="1"/>
  <c r="J220" i="9" s="1"/>
  <c r="K222" i="9"/>
  <c r="K221" i="9" s="1"/>
  <c r="K220" i="9" s="1"/>
  <c r="L222" i="9"/>
  <c r="L221" i="9" s="1"/>
  <c r="L220" i="9" s="1"/>
  <c r="I226" i="9"/>
  <c r="I225" i="9" s="1"/>
  <c r="I224" i="9" s="1"/>
  <c r="J226" i="9"/>
  <c r="J225" i="9" s="1"/>
  <c r="J224" i="9" s="1"/>
  <c r="K226" i="9"/>
  <c r="K225" i="9" s="1"/>
  <c r="K224" i="9" s="1"/>
  <c r="L226" i="9"/>
  <c r="L225" i="9" s="1"/>
  <c r="L224" i="9" s="1"/>
  <c r="I233" i="9"/>
  <c r="I232" i="9" s="1"/>
  <c r="J233" i="9"/>
  <c r="J232" i="9" s="1"/>
  <c r="K233" i="9"/>
  <c r="K232" i="9" s="1"/>
  <c r="L233" i="9"/>
  <c r="L232" i="9" s="1"/>
  <c r="I235" i="9"/>
  <c r="J235" i="9"/>
  <c r="K235" i="9"/>
  <c r="L235" i="9"/>
  <c r="I238" i="9"/>
  <c r="J238" i="9"/>
  <c r="K238" i="9"/>
  <c r="L238" i="9"/>
  <c r="I242" i="9"/>
  <c r="I241" i="9" s="1"/>
  <c r="J242" i="9"/>
  <c r="J241" i="9" s="1"/>
  <c r="K242" i="9"/>
  <c r="K241" i="9" s="1"/>
  <c r="L242" i="9"/>
  <c r="L241" i="9" s="1"/>
  <c r="I246" i="9"/>
  <c r="I245" i="9" s="1"/>
  <c r="J246" i="9"/>
  <c r="J245" i="9" s="1"/>
  <c r="K246" i="9"/>
  <c r="K245" i="9" s="1"/>
  <c r="L246" i="9"/>
  <c r="L245" i="9" s="1"/>
  <c r="I250" i="9"/>
  <c r="I249" i="9" s="1"/>
  <c r="J250" i="9"/>
  <c r="J249" i="9" s="1"/>
  <c r="K250" i="9"/>
  <c r="K249" i="9" s="1"/>
  <c r="L250" i="9"/>
  <c r="L249" i="9" s="1"/>
  <c r="I254" i="9"/>
  <c r="I253" i="9" s="1"/>
  <c r="J254" i="9"/>
  <c r="J253" i="9" s="1"/>
  <c r="K254" i="9"/>
  <c r="K253" i="9" s="1"/>
  <c r="L254" i="9"/>
  <c r="L253" i="9" s="1"/>
  <c r="I257" i="9"/>
  <c r="I256" i="9" s="1"/>
  <c r="J257" i="9"/>
  <c r="J256" i="9" s="1"/>
  <c r="K257" i="9"/>
  <c r="K256" i="9" s="1"/>
  <c r="L257" i="9"/>
  <c r="L256" i="9" s="1"/>
  <c r="I260" i="9"/>
  <c r="I259" i="9" s="1"/>
  <c r="J260" i="9"/>
  <c r="J259" i="9" s="1"/>
  <c r="K260" i="9"/>
  <c r="K259" i="9" s="1"/>
  <c r="L260" i="9"/>
  <c r="L259" i="9" s="1"/>
  <c r="J264" i="9"/>
  <c r="I265" i="9"/>
  <c r="I264" i="9" s="1"/>
  <c r="J265" i="9"/>
  <c r="K265" i="9"/>
  <c r="K264" i="9" s="1"/>
  <c r="L265" i="9"/>
  <c r="L264" i="9" s="1"/>
  <c r="I267" i="9"/>
  <c r="J267" i="9"/>
  <c r="K267" i="9"/>
  <c r="L267" i="9"/>
  <c r="I270" i="9"/>
  <c r="J270" i="9"/>
  <c r="K270" i="9"/>
  <c r="L270" i="9"/>
  <c r="I274" i="9"/>
  <c r="I273" i="9" s="1"/>
  <c r="J274" i="9"/>
  <c r="J273" i="9" s="1"/>
  <c r="K274" i="9"/>
  <c r="K273" i="9" s="1"/>
  <c r="L274" i="9"/>
  <c r="L273" i="9" s="1"/>
  <c r="I278" i="9"/>
  <c r="I277" i="9" s="1"/>
  <c r="J278" i="9"/>
  <c r="J277" i="9" s="1"/>
  <c r="K278" i="9"/>
  <c r="K277" i="9" s="1"/>
  <c r="L278" i="9"/>
  <c r="L277" i="9" s="1"/>
  <c r="I281" i="9"/>
  <c r="I282" i="9"/>
  <c r="J282" i="9"/>
  <c r="J281" i="9" s="1"/>
  <c r="K282" i="9"/>
  <c r="K281" i="9" s="1"/>
  <c r="L282" i="9"/>
  <c r="L281" i="9" s="1"/>
  <c r="I286" i="9"/>
  <c r="I285" i="9" s="1"/>
  <c r="J286" i="9"/>
  <c r="J285" i="9" s="1"/>
  <c r="K286" i="9"/>
  <c r="K285" i="9" s="1"/>
  <c r="L286" i="9"/>
  <c r="L285" i="9" s="1"/>
  <c r="I289" i="9"/>
  <c r="I288" i="9" s="1"/>
  <c r="J289" i="9"/>
  <c r="J288" i="9" s="1"/>
  <c r="K289" i="9"/>
  <c r="K288" i="9" s="1"/>
  <c r="L289" i="9"/>
  <c r="L288" i="9" s="1"/>
  <c r="I292" i="9"/>
  <c r="I291" i="9" s="1"/>
  <c r="J292" i="9"/>
  <c r="J291" i="9" s="1"/>
  <c r="K292" i="9"/>
  <c r="K291" i="9" s="1"/>
  <c r="L292" i="9"/>
  <c r="L291" i="9" s="1"/>
  <c r="I298" i="9"/>
  <c r="J298" i="9"/>
  <c r="K298" i="9"/>
  <c r="L298" i="9"/>
  <c r="I300" i="9"/>
  <c r="J300" i="9"/>
  <c r="K300" i="9"/>
  <c r="L300" i="9"/>
  <c r="I303" i="9"/>
  <c r="J303" i="9"/>
  <c r="K303" i="9"/>
  <c r="L303" i="9"/>
  <c r="I307" i="9"/>
  <c r="I306" i="9" s="1"/>
  <c r="J307" i="9"/>
  <c r="J306" i="9" s="1"/>
  <c r="K307" i="9"/>
  <c r="K306" i="9" s="1"/>
  <c r="L307" i="9"/>
  <c r="L306" i="9" s="1"/>
  <c r="I311" i="9"/>
  <c r="I310" i="9" s="1"/>
  <c r="J311" i="9"/>
  <c r="J310" i="9" s="1"/>
  <c r="K311" i="9"/>
  <c r="K310" i="9" s="1"/>
  <c r="L311" i="9"/>
  <c r="L310" i="9" s="1"/>
  <c r="I315" i="9"/>
  <c r="I314" i="9" s="1"/>
  <c r="J315" i="9"/>
  <c r="J314" i="9" s="1"/>
  <c r="K315" i="9"/>
  <c r="K314" i="9" s="1"/>
  <c r="L315" i="9"/>
  <c r="L314" i="9" s="1"/>
  <c r="I319" i="9"/>
  <c r="I318" i="9" s="1"/>
  <c r="J319" i="9"/>
  <c r="J318" i="9" s="1"/>
  <c r="K319" i="9"/>
  <c r="K318" i="9" s="1"/>
  <c r="L319" i="9"/>
  <c r="L318" i="9" s="1"/>
  <c r="I322" i="9"/>
  <c r="I321" i="9" s="1"/>
  <c r="J322" i="9"/>
  <c r="J321" i="9" s="1"/>
  <c r="K322" i="9"/>
  <c r="K321" i="9" s="1"/>
  <c r="L322" i="9"/>
  <c r="L321" i="9" s="1"/>
  <c r="I325" i="9"/>
  <c r="I324" i="9" s="1"/>
  <c r="J325" i="9"/>
  <c r="J324" i="9" s="1"/>
  <c r="K325" i="9"/>
  <c r="K324" i="9" s="1"/>
  <c r="L325" i="9"/>
  <c r="L324" i="9" s="1"/>
  <c r="I330" i="9"/>
  <c r="I329" i="9" s="1"/>
  <c r="J330" i="9"/>
  <c r="J329" i="9" s="1"/>
  <c r="K330" i="9"/>
  <c r="K329" i="9" s="1"/>
  <c r="L330" i="9"/>
  <c r="L329" i="9" s="1"/>
  <c r="I332" i="9"/>
  <c r="J332" i="9"/>
  <c r="K332" i="9"/>
  <c r="L332" i="9"/>
  <c r="I335" i="9"/>
  <c r="J335" i="9"/>
  <c r="K335" i="9"/>
  <c r="L335" i="9"/>
  <c r="I339" i="9"/>
  <c r="I338" i="9" s="1"/>
  <c r="J339" i="9"/>
  <c r="J338" i="9" s="1"/>
  <c r="K339" i="9"/>
  <c r="K338" i="9" s="1"/>
  <c r="L339" i="9"/>
  <c r="L338" i="9" s="1"/>
  <c r="I343" i="9"/>
  <c r="I342" i="9" s="1"/>
  <c r="J343" i="9"/>
  <c r="J342" i="9" s="1"/>
  <c r="K343" i="9"/>
  <c r="K342" i="9" s="1"/>
  <c r="L343" i="9"/>
  <c r="L342" i="9" s="1"/>
  <c r="I347" i="9"/>
  <c r="I346" i="9" s="1"/>
  <c r="J347" i="9"/>
  <c r="J346" i="9" s="1"/>
  <c r="K347" i="9"/>
  <c r="K346" i="9" s="1"/>
  <c r="L347" i="9"/>
  <c r="L346" i="9" s="1"/>
  <c r="I351" i="9"/>
  <c r="I350" i="9" s="1"/>
  <c r="J351" i="9"/>
  <c r="J350" i="9" s="1"/>
  <c r="K351" i="9"/>
  <c r="K350" i="9" s="1"/>
  <c r="L351" i="9"/>
  <c r="L350" i="9" s="1"/>
  <c r="I354" i="9"/>
  <c r="I353" i="9" s="1"/>
  <c r="J354" i="9"/>
  <c r="J353" i="9" s="1"/>
  <c r="K354" i="9"/>
  <c r="K353" i="9" s="1"/>
  <c r="L354" i="9"/>
  <c r="L353" i="9" s="1"/>
  <c r="I357" i="9"/>
  <c r="I356" i="9" s="1"/>
  <c r="J357" i="9"/>
  <c r="J356" i="9" s="1"/>
  <c r="K357" i="9"/>
  <c r="K356" i="9" s="1"/>
  <c r="L357" i="9"/>
  <c r="L356" i="9" s="1"/>
  <c r="I34" i="8"/>
  <c r="J34" i="8"/>
  <c r="J33" i="8" s="1"/>
  <c r="J32" i="8" s="1"/>
  <c r="K34" i="8"/>
  <c r="K33" i="8" s="1"/>
  <c r="K32" i="8" s="1"/>
  <c r="L34" i="8"/>
  <c r="L33" i="8" s="1"/>
  <c r="L32" i="8" s="1"/>
  <c r="I36" i="8"/>
  <c r="J36" i="8"/>
  <c r="K36" i="8"/>
  <c r="L36" i="8"/>
  <c r="I40" i="8"/>
  <c r="I39" i="8" s="1"/>
  <c r="I38" i="8" s="1"/>
  <c r="J40" i="8"/>
  <c r="J39" i="8" s="1"/>
  <c r="J38" i="8" s="1"/>
  <c r="K40" i="8"/>
  <c r="K39" i="8" s="1"/>
  <c r="K38" i="8" s="1"/>
  <c r="L40" i="8"/>
  <c r="L39" i="8" s="1"/>
  <c r="L38" i="8" s="1"/>
  <c r="I45" i="8"/>
  <c r="I44" i="8" s="1"/>
  <c r="I43" i="8" s="1"/>
  <c r="I42" i="8" s="1"/>
  <c r="J45" i="8"/>
  <c r="J44" i="8" s="1"/>
  <c r="J43" i="8" s="1"/>
  <c r="J42" i="8" s="1"/>
  <c r="K45" i="8"/>
  <c r="K44" i="8" s="1"/>
  <c r="K43" i="8" s="1"/>
  <c r="K42" i="8" s="1"/>
  <c r="L45" i="8"/>
  <c r="L44" i="8" s="1"/>
  <c r="L43" i="8" s="1"/>
  <c r="L42" i="8" s="1"/>
  <c r="I64" i="8"/>
  <c r="I63" i="8" s="1"/>
  <c r="J64" i="8"/>
  <c r="J63" i="8" s="1"/>
  <c r="K64" i="8"/>
  <c r="K63" i="8" s="1"/>
  <c r="L64" i="8"/>
  <c r="L63" i="8" s="1"/>
  <c r="I69" i="8"/>
  <c r="I68" i="8" s="1"/>
  <c r="J69" i="8"/>
  <c r="J68" i="8" s="1"/>
  <c r="K69" i="8"/>
  <c r="K68" i="8" s="1"/>
  <c r="L69" i="8"/>
  <c r="L68" i="8" s="1"/>
  <c r="I74" i="8"/>
  <c r="I73" i="8" s="1"/>
  <c r="J74" i="8"/>
  <c r="J73" i="8" s="1"/>
  <c r="K74" i="8"/>
  <c r="K73" i="8" s="1"/>
  <c r="L74" i="8"/>
  <c r="L73" i="8" s="1"/>
  <c r="I80" i="8"/>
  <c r="I79" i="8" s="1"/>
  <c r="I78" i="8" s="1"/>
  <c r="J80" i="8"/>
  <c r="J79" i="8" s="1"/>
  <c r="J78" i="8" s="1"/>
  <c r="K80" i="8"/>
  <c r="K79" i="8" s="1"/>
  <c r="K78" i="8" s="1"/>
  <c r="L80" i="8"/>
  <c r="L79" i="8" s="1"/>
  <c r="L78" i="8" s="1"/>
  <c r="I85" i="8"/>
  <c r="I84" i="8" s="1"/>
  <c r="I83" i="8" s="1"/>
  <c r="I82" i="8" s="1"/>
  <c r="J85" i="8"/>
  <c r="J84" i="8" s="1"/>
  <c r="J83" i="8" s="1"/>
  <c r="J82" i="8" s="1"/>
  <c r="K85" i="8"/>
  <c r="K84" i="8" s="1"/>
  <c r="K83" i="8" s="1"/>
  <c r="K82" i="8" s="1"/>
  <c r="L85" i="8"/>
  <c r="L84" i="8" s="1"/>
  <c r="L83" i="8" s="1"/>
  <c r="L82" i="8" s="1"/>
  <c r="I92" i="8"/>
  <c r="I91" i="8" s="1"/>
  <c r="I90" i="8" s="1"/>
  <c r="J92" i="8"/>
  <c r="J91" i="8" s="1"/>
  <c r="J90" i="8" s="1"/>
  <c r="K92" i="8"/>
  <c r="K91" i="8" s="1"/>
  <c r="K90" i="8" s="1"/>
  <c r="K89" i="8" s="1"/>
  <c r="L92" i="8"/>
  <c r="L91" i="8" s="1"/>
  <c r="L90" i="8" s="1"/>
  <c r="I97" i="8"/>
  <c r="I96" i="8" s="1"/>
  <c r="I95" i="8" s="1"/>
  <c r="J97" i="8"/>
  <c r="J96" i="8" s="1"/>
  <c r="J95" i="8" s="1"/>
  <c r="K97" i="8"/>
  <c r="K96" i="8" s="1"/>
  <c r="K95" i="8" s="1"/>
  <c r="L97" i="8"/>
  <c r="L96" i="8" s="1"/>
  <c r="L95" i="8" s="1"/>
  <c r="I102" i="8"/>
  <c r="I101" i="8" s="1"/>
  <c r="I100" i="8" s="1"/>
  <c r="J102" i="8"/>
  <c r="J101" i="8" s="1"/>
  <c r="J100" i="8" s="1"/>
  <c r="K102" i="8"/>
  <c r="K101" i="8" s="1"/>
  <c r="K100" i="8" s="1"/>
  <c r="L102" i="8"/>
  <c r="L101" i="8" s="1"/>
  <c r="L100" i="8" s="1"/>
  <c r="I106" i="8"/>
  <c r="I105" i="8" s="1"/>
  <c r="J106" i="8"/>
  <c r="J105" i="8" s="1"/>
  <c r="K106" i="8"/>
  <c r="K105" i="8" s="1"/>
  <c r="L106" i="8"/>
  <c r="L105" i="8" s="1"/>
  <c r="I112" i="8"/>
  <c r="I111" i="8" s="1"/>
  <c r="I110" i="8" s="1"/>
  <c r="J112" i="8"/>
  <c r="J111" i="8" s="1"/>
  <c r="J110" i="8" s="1"/>
  <c r="K112" i="8"/>
  <c r="K111" i="8" s="1"/>
  <c r="K110" i="8" s="1"/>
  <c r="L112" i="8"/>
  <c r="L111" i="8" s="1"/>
  <c r="L110" i="8" s="1"/>
  <c r="I117" i="8"/>
  <c r="I116" i="8" s="1"/>
  <c r="I115" i="8" s="1"/>
  <c r="J117" i="8"/>
  <c r="J116" i="8" s="1"/>
  <c r="J115" i="8" s="1"/>
  <c r="K117" i="8"/>
  <c r="K116" i="8" s="1"/>
  <c r="K115" i="8" s="1"/>
  <c r="L117" i="8"/>
  <c r="L116" i="8" s="1"/>
  <c r="L115" i="8" s="1"/>
  <c r="I120" i="8"/>
  <c r="I119" i="8" s="1"/>
  <c r="I121" i="8"/>
  <c r="J121" i="8"/>
  <c r="J120" i="8" s="1"/>
  <c r="J119" i="8" s="1"/>
  <c r="K121" i="8"/>
  <c r="K120" i="8" s="1"/>
  <c r="K119" i="8" s="1"/>
  <c r="L121" i="8"/>
  <c r="L120" i="8" s="1"/>
  <c r="L119" i="8" s="1"/>
  <c r="I125" i="8"/>
  <c r="I124" i="8" s="1"/>
  <c r="I123" i="8" s="1"/>
  <c r="J125" i="8"/>
  <c r="J124" i="8" s="1"/>
  <c r="J123" i="8" s="1"/>
  <c r="K125" i="8"/>
  <c r="K124" i="8" s="1"/>
  <c r="K123" i="8" s="1"/>
  <c r="L125" i="8"/>
  <c r="L124" i="8" s="1"/>
  <c r="L123" i="8" s="1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I134" i="8"/>
  <c r="I133" i="8" s="1"/>
  <c r="I132" i="8" s="1"/>
  <c r="J134" i="8"/>
  <c r="J133" i="8" s="1"/>
  <c r="J132" i="8" s="1"/>
  <c r="K134" i="8"/>
  <c r="K133" i="8" s="1"/>
  <c r="K132" i="8" s="1"/>
  <c r="L134" i="8"/>
  <c r="L133" i="8" s="1"/>
  <c r="L132" i="8" s="1"/>
  <c r="I139" i="8"/>
  <c r="I138" i="8" s="1"/>
  <c r="I137" i="8" s="1"/>
  <c r="J139" i="8"/>
  <c r="J138" i="8" s="1"/>
  <c r="J137" i="8" s="1"/>
  <c r="K139" i="8"/>
  <c r="K138" i="8" s="1"/>
  <c r="K137" i="8" s="1"/>
  <c r="L139" i="8"/>
  <c r="L138" i="8" s="1"/>
  <c r="L137" i="8" s="1"/>
  <c r="I143" i="8"/>
  <c r="I142" i="8" s="1"/>
  <c r="J143" i="8"/>
  <c r="J142" i="8" s="1"/>
  <c r="K143" i="8"/>
  <c r="K142" i="8" s="1"/>
  <c r="L143" i="8"/>
  <c r="L142" i="8" s="1"/>
  <c r="I147" i="8"/>
  <c r="I146" i="8" s="1"/>
  <c r="I145" i="8" s="1"/>
  <c r="J147" i="8"/>
  <c r="J146" i="8" s="1"/>
  <c r="J145" i="8" s="1"/>
  <c r="K147" i="8"/>
  <c r="K146" i="8" s="1"/>
  <c r="K145" i="8" s="1"/>
  <c r="L147" i="8"/>
  <c r="L146" i="8" s="1"/>
  <c r="L145" i="8" s="1"/>
  <c r="I153" i="8"/>
  <c r="I152" i="8" s="1"/>
  <c r="I151" i="8" s="1"/>
  <c r="I150" i="8" s="1"/>
  <c r="J153" i="8"/>
  <c r="J152" i="8" s="1"/>
  <c r="K153" i="8"/>
  <c r="K152" i="8" s="1"/>
  <c r="L153" i="8"/>
  <c r="L152" i="8" s="1"/>
  <c r="I157" i="8"/>
  <c r="I158" i="8"/>
  <c r="J158" i="8"/>
  <c r="J157" i="8" s="1"/>
  <c r="K158" i="8"/>
  <c r="K157" i="8" s="1"/>
  <c r="L158" i="8"/>
  <c r="L157" i="8" s="1"/>
  <c r="I163" i="8"/>
  <c r="I162" i="8" s="1"/>
  <c r="I161" i="8" s="1"/>
  <c r="J163" i="8"/>
  <c r="J162" i="8" s="1"/>
  <c r="J161" i="8" s="1"/>
  <c r="K163" i="8"/>
  <c r="K162" i="8" s="1"/>
  <c r="K161" i="8" s="1"/>
  <c r="L163" i="8"/>
  <c r="L162" i="8" s="1"/>
  <c r="L161" i="8" s="1"/>
  <c r="I167" i="8"/>
  <c r="I166" i="8" s="1"/>
  <c r="J167" i="8"/>
  <c r="J166" i="8" s="1"/>
  <c r="K167" i="8"/>
  <c r="K166" i="8" s="1"/>
  <c r="L167" i="8"/>
  <c r="L166" i="8" s="1"/>
  <c r="I172" i="8"/>
  <c r="I171" i="8" s="1"/>
  <c r="J172" i="8"/>
  <c r="J171" i="8" s="1"/>
  <c r="K172" i="8"/>
  <c r="K171" i="8" s="1"/>
  <c r="L172" i="8"/>
  <c r="L171" i="8" s="1"/>
  <c r="I180" i="8"/>
  <c r="I179" i="8" s="1"/>
  <c r="J180" i="8"/>
  <c r="J179" i="8" s="1"/>
  <c r="K180" i="8"/>
  <c r="K179" i="8" s="1"/>
  <c r="L180" i="8"/>
  <c r="L179" i="8" s="1"/>
  <c r="I183" i="8"/>
  <c r="I182" i="8" s="1"/>
  <c r="J183" i="8"/>
  <c r="J182" i="8" s="1"/>
  <c r="K183" i="8"/>
  <c r="K182" i="8" s="1"/>
  <c r="L183" i="8"/>
  <c r="L182" i="8" s="1"/>
  <c r="I188" i="8"/>
  <c r="I187" i="8" s="1"/>
  <c r="J188" i="8"/>
  <c r="J187" i="8" s="1"/>
  <c r="K188" i="8"/>
  <c r="K187" i="8" s="1"/>
  <c r="L188" i="8"/>
  <c r="L187" i="8" s="1"/>
  <c r="M188" i="8"/>
  <c r="N188" i="8"/>
  <c r="O188" i="8"/>
  <c r="P188" i="8"/>
  <c r="I194" i="8"/>
  <c r="I193" i="8" s="1"/>
  <c r="J194" i="8"/>
  <c r="J193" i="8" s="1"/>
  <c r="K194" i="8"/>
  <c r="K193" i="8" s="1"/>
  <c r="L194" i="8"/>
  <c r="L193" i="8" s="1"/>
  <c r="I199" i="8"/>
  <c r="I198" i="8" s="1"/>
  <c r="J199" i="8"/>
  <c r="J198" i="8" s="1"/>
  <c r="K199" i="8"/>
  <c r="K198" i="8" s="1"/>
  <c r="L199" i="8"/>
  <c r="L198" i="8" s="1"/>
  <c r="I203" i="8"/>
  <c r="I202" i="8" s="1"/>
  <c r="I201" i="8" s="1"/>
  <c r="J203" i="8"/>
  <c r="J202" i="8" s="1"/>
  <c r="J201" i="8" s="1"/>
  <c r="K203" i="8"/>
  <c r="K202" i="8" s="1"/>
  <c r="K201" i="8" s="1"/>
  <c r="L203" i="8"/>
  <c r="L202" i="8" s="1"/>
  <c r="L201" i="8" s="1"/>
  <c r="I210" i="8"/>
  <c r="I209" i="8" s="1"/>
  <c r="J210" i="8"/>
  <c r="J209" i="8" s="1"/>
  <c r="K210" i="8"/>
  <c r="K209" i="8" s="1"/>
  <c r="L210" i="8"/>
  <c r="L209" i="8" s="1"/>
  <c r="I213" i="8"/>
  <c r="I212" i="8" s="1"/>
  <c r="J213" i="8"/>
  <c r="J212" i="8" s="1"/>
  <c r="K213" i="8"/>
  <c r="K212" i="8" s="1"/>
  <c r="L213" i="8"/>
  <c r="L212" i="8" s="1"/>
  <c r="I222" i="8"/>
  <c r="I221" i="8" s="1"/>
  <c r="I220" i="8" s="1"/>
  <c r="J222" i="8"/>
  <c r="J221" i="8" s="1"/>
  <c r="J220" i="8" s="1"/>
  <c r="K222" i="8"/>
  <c r="K221" i="8" s="1"/>
  <c r="K220" i="8" s="1"/>
  <c r="L222" i="8"/>
  <c r="L221" i="8" s="1"/>
  <c r="L220" i="8" s="1"/>
  <c r="I226" i="8"/>
  <c r="I225" i="8" s="1"/>
  <c r="I224" i="8" s="1"/>
  <c r="J226" i="8"/>
  <c r="J225" i="8" s="1"/>
  <c r="J224" i="8" s="1"/>
  <c r="K226" i="8"/>
  <c r="K225" i="8" s="1"/>
  <c r="K224" i="8" s="1"/>
  <c r="L226" i="8"/>
  <c r="L225" i="8" s="1"/>
  <c r="L224" i="8" s="1"/>
  <c r="I233" i="8"/>
  <c r="I232" i="8" s="1"/>
  <c r="J233" i="8"/>
  <c r="J232" i="8" s="1"/>
  <c r="K233" i="8"/>
  <c r="K232" i="8" s="1"/>
  <c r="L233" i="8"/>
  <c r="L232" i="8" s="1"/>
  <c r="I235" i="8"/>
  <c r="J235" i="8"/>
  <c r="K235" i="8"/>
  <c r="L235" i="8"/>
  <c r="I238" i="8"/>
  <c r="J238" i="8"/>
  <c r="K238" i="8"/>
  <c r="L238" i="8"/>
  <c r="I242" i="8"/>
  <c r="I241" i="8" s="1"/>
  <c r="J242" i="8"/>
  <c r="J241" i="8" s="1"/>
  <c r="K242" i="8"/>
  <c r="K241" i="8" s="1"/>
  <c r="L242" i="8"/>
  <c r="L241" i="8" s="1"/>
  <c r="I246" i="8"/>
  <c r="I245" i="8" s="1"/>
  <c r="J246" i="8"/>
  <c r="J245" i="8" s="1"/>
  <c r="K246" i="8"/>
  <c r="K245" i="8" s="1"/>
  <c r="L246" i="8"/>
  <c r="L245" i="8" s="1"/>
  <c r="I250" i="8"/>
  <c r="I249" i="8" s="1"/>
  <c r="J250" i="8"/>
  <c r="J249" i="8" s="1"/>
  <c r="K250" i="8"/>
  <c r="K249" i="8" s="1"/>
  <c r="L250" i="8"/>
  <c r="L249" i="8" s="1"/>
  <c r="I254" i="8"/>
  <c r="I253" i="8" s="1"/>
  <c r="J254" i="8"/>
  <c r="J253" i="8" s="1"/>
  <c r="K254" i="8"/>
  <c r="K253" i="8" s="1"/>
  <c r="L254" i="8"/>
  <c r="L253" i="8" s="1"/>
  <c r="I257" i="8"/>
  <c r="I256" i="8" s="1"/>
  <c r="J257" i="8"/>
  <c r="J256" i="8" s="1"/>
  <c r="K257" i="8"/>
  <c r="K256" i="8" s="1"/>
  <c r="L257" i="8"/>
  <c r="L256" i="8" s="1"/>
  <c r="I260" i="8"/>
  <c r="I259" i="8" s="1"/>
  <c r="J260" i="8"/>
  <c r="J259" i="8" s="1"/>
  <c r="K260" i="8"/>
  <c r="K259" i="8" s="1"/>
  <c r="L260" i="8"/>
  <c r="L259" i="8" s="1"/>
  <c r="I265" i="8"/>
  <c r="I264" i="8" s="1"/>
  <c r="J265" i="8"/>
  <c r="J264" i="8" s="1"/>
  <c r="K265" i="8"/>
  <c r="K264" i="8" s="1"/>
  <c r="L265" i="8"/>
  <c r="L264" i="8" s="1"/>
  <c r="I267" i="8"/>
  <c r="J267" i="8"/>
  <c r="K267" i="8"/>
  <c r="L267" i="8"/>
  <c r="I270" i="8"/>
  <c r="J270" i="8"/>
  <c r="K270" i="8"/>
  <c r="L270" i="8"/>
  <c r="I274" i="8"/>
  <c r="I273" i="8" s="1"/>
  <c r="J274" i="8"/>
  <c r="J273" i="8" s="1"/>
  <c r="K274" i="8"/>
  <c r="K273" i="8" s="1"/>
  <c r="L274" i="8"/>
  <c r="L273" i="8" s="1"/>
  <c r="I278" i="8"/>
  <c r="I277" i="8" s="1"/>
  <c r="J278" i="8"/>
  <c r="J277" i="8" s="1"/>
  <c r="K278" i="8"/>
  <c r="K277" i="8" s="1"/>
  <c r="L278" i="8"/>
  <c r="L277" i="8" s="1"/>
  <c r="I282" i="8"/>
  <c r="I281" i="8" s="1"/>
  <c r="J282" i="8"/>
  <c r="J281" i="8" s="1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I289" i="8"/>
  <c r="I288" i="8" s="1"/>
  <c r="J289" i="8"/>
  <c r="J288" i="8" s="1"/>
  <c r="K289" i="8"/>
  <c r="K288" i="8" s="1"/>
  <c r="L289" i="8"/>
  <c r="L288" i="8" s="1"/>
  <c r="I292" i="8"/>
  <c r="I291" i="8" s="1"/>
  <c r="J292" i="8"/>
  <c r="J291" i="8" s="1"/>
  <c r="K292" i="8"/>
  <c r="K291" i="8" s="1"/>
  <c r="L292" i="8"/>
  <c r="L291" i="8" s="1"/>
  <c r="I298" i="8"/>
  <c r="J298" i="8"/>
  <c r="K298" i="8"/>
  <c r="L298" i="8"/>
  <c r="I300" i="8"/>
  <c r="J300" i="8"/>
  <c r="K300" i="8"/>
  <c r="L300" i="8"/>
  <c r="I303" i="8"/>
  <c r="J303" i="8"/>
  <c r="K303" i="8"/>
  <c r="L303" i="8"/>
  <c r="I307" i="8"/>
  <c r="I306" i="8" s="1"/>
  <c r="J307" i="8"/>
  <c r="J306" i="8" s="1"/>
  <c r="K307" i="8"/>
  <c r="K306" i="8" s="1"/>
  <c r="L307" i="8"/>
  <c r="L306" i="8" s="1"/>
  <c r="I311" i="8"/>
  <c r="I310" i="8" s="1"/>
  <c r="J311" i="8"/>
  <c r="J310" i="8" s="1"/>
  <c r="K311" i="8"/>
  <c r="K310" i="8" s="1"/>
  <c r="L311" i="8"/>
  <c r="L310" i="8" s="1"/>
  <c r="I315" i="8"/>
  <c r="I314" i="8" s="1"/>
  <c r="J315" i="8"/>
  <c r="J314" i="8" s="1"/>
  <c r="K315" i="8"/>
  <c r="K314" i="8" s="1"/>
  <c r="L315" i="8"/>
  <c r="L314" i="8" s="1"/>
  <c r="I318" i="8"/>
  <c r="I319" i="8"/>
  <c r="J319" i="8"/>
  <c r="J318" i="8" s="1"/>
  <c r="K319" i="8"/>
  <c r="K318" i="8" s="1"/>
  <c r="L319" i="8"/>
  <c r="L318" i="8" s="1"/>
  <c r="I322" i="8"/>
  <c r="I321" i="8" s="1"/>
  <c r="J322" i="8"/>
  <c r="J321" i="8" s="1"/>
  <c r="K322" i="8"/>
  <c r="K321" i="8" s="1"/>
  <c r="L322" i="8"/>
  <c r="L321" i="8" s="1"/>
  <c r="I325" i="8"/>
  <c r="I324" i="8" s="1"/>
  <c r="J325" i="8"/>
  <c r="J324" i="8" s="1"/>
  <c r="K325" i="8"/>
  <c r="K324" i="8" s="1"/>
  <c r="L325" i="8"/>
  <c r="L324" i="8" s="1"/>
  <c r="I330" i="8"/>
  <c r="I329" i="8" s="1"/>
  <c r="J330" i="8"/>
  <c r="J329" i="8" s="1"/>
  <c r="K330" i="8"/>
  <c r="K329" i="8" s="1"/>
  <c r="L330" i="8"/>
  <c r="L329" i="8" s="1"/>
  <c r="I332" i="8"/>
  <c r="J332" i="8"/>
  <c r="K332" i="8"/>
  <c r="L332" i="8"/>
  <c r="I335" i="8"/>
  <c r="J335" i="8"/>
  <c r="K335" i="8"/>
  <c r="L335" i="8"/>
  <c r="I339" i="8"/>
  <c r="I338" i="8" s="1"/>
  <c r="J339" i="8"/>
  <c r="J338" i="8" s="1"/>
  <c r="K339" i="8"/>
  <c r="K338" i="8" s="1"/>
  <c r="L339" i="8"/>
  <c r="L338" i="8" s="1"/>
  <c r="I343" i="8"/>
  <c r="I342" i="8" s="1"/>
  <c r="J343" i="8"/>
  <c r="J342" i="8" s="1"/>
  <c r="K343" i="8"/>
  <c r="K342" i="8" s="1"/>
  <c r="L343" i="8"/>
  <c r="L342" i="8" s="1"/>
  <c r="I347" i="8"/>
  <c r="I346" i="8" s="1"/>
  <c r="J347" i="8"/>
  <c r="J346" i="8" s="1"/>
  <c r="K347" i="8"/>
  <c r="K346" i="8" s="1"/>
  <c r="L347" i="8"/>
  <c r="L346" i="8" s="1"/>
  <c r="I351" i="8"/>
  <c r="I350" i="8" s="1"/>
  <c r="J351" i="8"/>
  <c r="J350" i="8" s="1"/>
  <c r="K351" i="8"/>
  <c r="K350" i="8" s="1"/>
  <c r="L351" i="8"/>
  <c r="L350" i="8" s="1"/>
  <c r="I354" i="8"/>
  <c r="I353" i="8" s="1"/>
  <c r="J354" i="8"/>
  <c r="J353" i="8" s="1"/>
  <c r="K354" i="8"/>
  <c r="K353" i="8" s="1"/>
  <c r="L354" i="8"/>
  <c r="L353" i="8" s="1"/>
  <c r="I357" i="8"/>
  <c r="I356" i="8" s="1"/>
  <c r="J357" i="8"/>
  <c r="J356" i="8" s="1"/>
  <c r="K357" i="8"/>
  <c r="K356" i="8" s="1"/>
  <c r="L357" i="8"/>
  <c r="L356" i="8" s="1"/>
  <c r="I34" i="6"/>
  <c r="J34" i="6"/>
  <c r="J33" i="6" s="1"/>
  <c r="J32" i="6" s="1"/>
  <c r="K34" i="6"/>
  <c r="K33" i="6" s="1"/>
  <c r="K32" i="6" s="1"/>
  <c r="L34" i="6"/>
  <c r="L33" i="6" s="1"/>
  <c r="L32" i="6" s="1"/>
  <c r="I36" i="6"/>
  <c r="I33" i="6" s="1"/>
  <c r="I32" i="6" s="1"/>
  <c r="J36" i="6"/>
  <c r="K36" i="6"/>
  <c r="L36" i="6"/>
  <c r="I40" i="6"/>
  <c r="I39" i="6" s="1"/>
  <c r="I38" i="6" s="1"/>
  <c r="J40" i="6"/>
  <c r="J39" i="6" s="1"/>
  <c r="J38" i="6" s="1"/>
  <c r="K40" i="6"/>
  <c r="K39" i="6" s="1"/>
  <c r="K38" i="6" s="1"/>
  <c r="L40" i="6"/>
  <c r="L39" i="6" s="1"/>
  <c r="L38" i="6" s="1"/>
  <c r="I45" i="6"/>
  <c r="I44" i="6" s="1"/>
  <c r="I43" i="6" s="1"/>
  <c r="I42" i="6" s="1"/>
  <c r="J45" i="6"/>
  <c r="J44" i="6" s="1"/>
  <c r="J43" i="6" s="1"/>
  <c r="J42" i="6" s="1"/>
  <c r="K45" i="6"/>
  <c r="K44" i="6" s="1"/>
  <c r="K43" i="6" s="1"/>
  <c r="K42" i="6" s="1"/>
  <c r="L45" i="6"/>
  <c r="L44" i="6" s="1"/>
  <c r="L43" i="6" s="1"/>
  <c r="L42" i="6" s="1"/>
  <c r="I64" i="6"/>
  <c r="I63" i="6" s="1"/>
  <c r="J64" i="6"/>
  <c r="J63" i="6" s="1"/>
  <c r="K64" i="6"/>
  <c r="K63" i="6" s="1"/>
  <c r="L64" i="6"/>
  <c r="L63" i="6" s="1"/>
  <c r="I69" i="6"/>
  <c r="I68" i="6" s="1"/>
  <c r="J69" i="6"/>
  <c r="J68" i="6" s="1"/>
  <c r="K69" i="6"/>
  <c r="K68" i="6" s="1"/>
  <c r="L69" i="6"/>
  <c r="L68" i="6" s="1"/>
  <c r="I74" i="6"/>
  <c r="I73" i="6" s="1"/>
  <c r="J74" i="6"/>
  <c r="J73" i="6" s="1"/>
  <c r="K74" i="6"/>
  <c r="K73" i="6" s="1"/>
  <c r="L74" i="6"/>
  <c r="L73" i="6" s="1"/>
  <c r="I80" i="6"/>
  <c r="I79" i="6" s="1"/>
  <c r="I78" i="6" s="1"/>
  <c r="J80" i="6"/>
  <c r="J79" i="6" s="1"/>
  <c r="J78" i="6" s="1"/>
  <c r="K80" i="6"/>
  <c r="K79" i="6" s="1"/>
  <c r="K78" i="6" s="1"/>
  <c r="L80" i="6"/>
  <c r="L79" i="6" s="1"/>
  <c r="L78" i="6" s="1"/>
  <c r="I85" i="6"/>
  <c r="I84" i="6" s="1"/>
  <c r="I83" i="6" s="1"/>
  <c r="I82" i="6" s="1"/>
  <c r="J85" i="6"/>
  <c r="J84" i="6" s="1"/>
  <c r="J83" i="6" s="1"/>
  <c r="J82" i="6" s="1"/>
  <c r="K85" i="6"/>
  <c r="K84" i="6" s="1"/>
  <c r="K83" i="6" s="1"/>
  <c r="K82" i="6" s="1"/>
  <c r="L85" i="6"/>
  <c r="L84" i="6" s="1"/>
  <c r="L83" i="6" s="1"/>
  <c r="L82" i="6" s="1"/>
  <c r="K91" i="6"/>
  <c r="K90" i="6" s="1"/>
  <c r="I92" i="6"/>
  <c r="I91" i="6" s="1"/>
  <c r="I90" i="6" s="1"/>
  <c r="J92" i="6"/>
  <c r="J91" i="6" s="1"/>
  <c r="J90" i="6" s="1"/>
  <c r="K92" i="6"/>
  <c r="L92" i="6"/>
  <c r="L91" i="6" s="1"/>
  <c r="L90" i="6" s="1"/>
  <c r="I97" i="6"/>
  <c r="I96" i="6" s="1"/>
  <c r="I95" i="6" s="1"/>
  <c r="J97" i="6"/>
  <c r="J96" i="6" s="1"/>
  <c r="J95" i="6" s="1"/>
  <c r="K97" i="6"/>
  <c r="K96" i="6" s="1"/>
  <c r="K95" i="6" s="1"/>
  <c r="L97" i="6"/>
  <c r="L96" i="6" s="1"/>
  <c r="L95" i="6" s="1"/>
  <c r="I102" i="6"/>
  <c r="I101" i="6" s="1"/>
  <c r="I100" i="6" s="1"/>
  <c r="J102" i="6"/>
  <c r="J101" i="6" s="1"/>
  <c r="J100" i="6" s="1"/>
  <c r="K102" i="6"/>
  <c r="K101" i="6" s="1"/>
  <c r="K100" i="6" s="1"/>
  <c r="L102" i="6"/>
  <c r="L101" i="6" s="1"/>
  <c r="L100" i="6" s="1"/>
  <c r="I106" i="6"/>
  <c r="I105" i="6" s="1"/>
  <c r="J106" i="6"/>
  <c r="J105" i="6" s="1"/>
  <c r="K106" i="6"/>
  <c r="K105" i="6" s="1"/>
  <c r="L106" i="6"/>
  <c r="L105" i="6" s="1"/>
  <c r="I112" i="6"/>
  <c r="I111" i="6" s="1"/>
  <c r="I110" i="6" s="1"/>
  <c r="J112" i="6"/>
  <c r="J111" i="6" s="1"/>
  <c r="J110" i="6" s="1"/>
  <c r="K112" i="6"/>
  <c r="K111" i="6" s="1"/>
  <c r="K110" i="6" s="1"/>
  <c r="L112" i="6"/>
  <c r="L111" i="6" s="1"/>
  <c r="L110" i="6" s="1"/>
  <c r="I117" i="6"/>
  <c r="I116" i="6" s="1"/>
  <c r="I115" i="6" s="1"/>
  <c r="J117" i="6"/>
  <c r="J116" i="6" s="1"/>
  <c r="J115" i="6" s="1"/>
  <c r="K117" i="6"/>
  <c r="K116" i="6" s="1"/>
  <c r="K115" i="6" s="1"/>
  <c r="L117" i="6"/>
  <c r="L116" i="6" s="1"/>
  <c r="L115" i="6" s="1"/>
  <c r="I121" i="6"/>
  <c r="I120" i="6" s="1"/>
  <c r="I119" i="6" s="1"/>
  <c r="J121" i="6"/>
  <c r="J120" i="6" s="1"/>
  <c r="J119" i="6" s="1"/>
  <c r="K121" i="6"/>
  <c r="K120" i="6" s="1"/>
  <c r="K119" i="6" s="1"/>
  <c r="L121" i="6"/>
  <c r="L120" i="6" s="1"/>
  <c r="L119" i="6" s="1"/>
  <c r="I125" i="6"/>
  <c r="I124" i="6" s="1"/>
  <c r="I123" i="6" s="1"/>
  <c r="J125" i="6"/>
  <c r="J124" i="6" s="1"/>
  <c r="J123" i="6" s="1"/>
  <c r="K125" i="6"/>
  <c r="K124" i="6" s="1"/>
  <c r="K123" i="6" s="1"/>
  <c r="L125" i="6"/>
  <c r="L124" i="6" s="1"/>
  <c r="L123" i="6" s="1"/>
  <c r="I129" i="6"/>
  <c r="I128" i="6" s="1"/>
  <c r="I127" i="6" s="1"/>
  <c r="J129" i="6"/>
  <c r="J128" i="6" s="1"/>
  <c r="J127" i="6" s="1"/>
  <c r="K129" i="6"/>
  <c r="K128" i="6" s="1"/>
  <c r="K127" i="6" s="1"/>
  <c r="L129" i="6"/>
  <c r="L128" i="6" s="1"/>
  <c r="L127" i="6" s="1"/>
  <c r="I133" i="6"/>
  <c r="I132" i="6" s="1"/>
  <c r="J133" i="6"/>
  <c r="J132" i="6" s="1"/>
  <c r="I134" i="6"/>
  <c r="J134" i="6"/>
  <c r="K134" i="6"/>
  <c r="K133" i="6" s="1"/>
  <c r="K132" i="6" s="1"/>
  <c r="L134" i="6"/>
  <c r="L133" i="6" s="1"/>
  <c r="L132" i="6" s="1"/>
  <c r="I139" i="6"/>
  <c r="I138" i="6" s="1"/>
  <c r="I137" i="6" s="1"/>
  <c r="J139" i="6"/>
  <c r="J138" i="6" s="1"/>
  <c r="J137" i="6" s="1"/>
  <c r="K139" i="6"/>
  <c r="K138" i="6" s="1"/>
  <c r="K137" i="6" s="1"/>
  <c r="L139" i="6"/>
  <c r="L138" i="6" s="1"/>
  <c r="L137" i="6" s="1"/>
  <c r="I143" i="6"/>
  <c r="I142" i="6" s="1"/>
  <c r="J143" i="6"/>
  <c r="J142" i="6" s="1"/>
  <c r="K143" i="6"/>
  <c r="K142" i="6" s="1"/>
  <c r="L143" i="6"/>
  <c r="L142" i="6" s="1"/>
  <c r="I146" i="6"/>
  <c r="I145" i="6" s="1"/>
  <c r="I147" i="6"/>
  <c r="J147" i="6"/>
  <c r="J146" i="6" s="1"/>
  <c r="J145" i="6" s="1"/>
  <c r="K147" i="6"/>
  <c r="K146" i="6" s="1"/>
  <c r="K145" i="6" s="1"/>
  <c r="L147" i="6"/>
  <c r="L146" i="6" s="1"/>
  <c r="L145" i="6" s="1"/>
  <c r="I153" i="6"/>
  <c r="I152" i="6" s="1"/>
  <c r="J153" i="6"/>
  <c r="J152" i="6" s="1"/>
  <c r="K153" i="6"/>
  <c r="K152" i="6" s="1"/>
  <c r="L153" i="6"/>
  <c r="L152" i="6" s="1"/>
  <c r="J157" i="6"/>
  <c r="I158" i="6"/>
  <c r="I157" i="6" s="1"/>
  <c r="J158" i="6"/>
  <c r="K158" i="6"/>
  <c r="K157" i="6" s="1"/>
  <c r="L158" i="6"/>
  <c r="L157" i="6" s="1"/>
  <c r="I163" i="6"/>
  <c r="I162" i="6" s="1"/>
  <c r="I161" i="6" s="1"/>
  <c r="J163" i="6"/>
  <c r="J162" i="6" s="1"/>
  <c r="J161" i="6" s="1"/>
  <c r="K163" i="6"/>
  <c r="K162" i="6" s="1"/>
  <c r="K161" i="6" s="1"/>
  <c r="L163" i="6"/>
  <c r="L162" i="6" s="1"/>
  <c r="L161" i="6" s="1"/>
  <c r="I167" i="6"/>
  <c r="I166" i="6" s="1"/>
  <c r="J167" i="6"/>
  <c r="J166" i="6" s="1"/>
  <c r="K167" i="6"/>
  <c r="K166" i="6" s="1"/>
  <c r="L167" i="6"/>
  <c r="L166" i="6" s="1"/>
  <c r="I172" i="6"/>
  <c r="I171" i="6" s="1"/>
  <c r="J172" i="6"/>
  <c r="J171" i="6" s="1"/>
  <c r="K172" i="6"/>
  <c r="K171" i="6" s="1"/>
  <c r="L172" i="6"/>
  <c r="L171" i="6" s="1"/>
  <c r="I180" i="6"/>
  <c r="I179" i="6" s="1"/>
  <c r="J180" i="6"/>
  <c r="J179" i="6" s="1"/>
  <c r="K180" i="6"/>
  <c r="K179" i="6" s="1"/>
  <c r="L180" i="6"/>
  <c r="L179" i="6" s="1"/>
  <c r="I183" i="6"/>
  <c r="I182" i="6" s="1"/>
  <c r="J183" i="6"/>
  <c r="J182" i="6" s="1"/>
  <c r="K183" i="6"/>
  <c r="K182" i="6" s="1"/>
  <c r="L183" i="6"/>
  <c r="L182" i="6" s="1"/>
  <c r="J187" i="6"/>
  <c r="I188" i="6"/>
  <c r="I187" i="6" s="1"/>
  <c r="J188" i="6"/>
  <c r="K188" i="6"/>
  <c r="K187" i="6" s="1"/>
  <c r="L188" i="6"/>
  <c r="L187" i="6" s="1"/>
  <c r="M188" i="6"/>
  <c r="N188" i="6"/>
  <c r="O188" i="6"/>
  <c r="P188" i="6"/>
  <c r="I194" i="6"/>
  <c r="I193" i="6" s="1"/>
  <c r="J194" i="6"/>
  <c r="J193" i="6" s="1"/>
  <c r="K194" i="6"/>
  <c r="K193" i="6" s="1"/>
  <c r="L194" i="6"/>
  <c r="L193" i="6" s="1"/>
  <c r="I199" i="6"/>
  <c r="I198" i="6" s="1"/>
  <c r="J199" i="6"/>
  <c r="J198" i="6" s="1"/>
  <c r="K199" i="6"/>
  <c r="K198" i="6" s="1"/>
  <c r="L199" i="6"/>
  <c r="L198" i="6" s="1"/>
  <c r="I203" i="6"/>
  <c r="I202" i="6" s="1"/>
  <c r="I201" i="6" s="1"/>
  <c r="J203" i="6"/>
  <c r="J202" i="6" s="1"/>
  <c r="J201" i="6" s="1"/>
  <c r="K203" i="6"/>
  <c r="K202" i="6" s="1"/>
  <c r="K201" i="6" s="1"/>
  <c r="L203" i="6"/>
  <c r="L202" i="6" s="1"/>
  <c r="L201" i="6" s="1"/>
  <c r="I210" i="6"/>
  <c r="I209" i="6" s="1"/>
  <c r="J210" i="6"/>
  <c r="J209" i="6" s="1"/>
  <c r="K210" i="6"/>
  <c r="K209" i="6" s="1"/>
  <c r="L210" i="6"/>
  <c r="L209" i="6" s="1"/>
  <c r="I213" i="6"/>
  <c r="I212" i="6" s="1"/>
  <c r="J213" i="6"/>
  <c r="J212" i="6" s="1"/>
  <c r="K213" i="6"/>
  <c r="K212" i="6" s="1"/>
  <c r="L213" i="6"/>
  <c r="L212" i="6" s="1"/>
  <c r="I222" i="6"/>
  <c r="I221" i="6" s="1"/>
  <c r="I220" i="6" s="1"/>
  <c r="J222" i="6"/>
  <c r="J221" i="6" s="1"/>
  <c r="J220" i="6" s="1"/>
  <c r="K222" i="6"/>
  <c r="K221" i="6" s="1"/>
  <c r="K220" i="6" s="1"/>
  <c r="L222" i="6"/>
  <c r="L221" i="6" s="1"/>
  <c r="L220" i="6" s="1"/>
  <c r="I226" i="6"/>
  <c r="I225" i="6" s="1"/>
  <c r="I224" i="6" s="1"/>
  <c r="J226" i="6"/>
  <c r="J225" i="6" s="1"/>
  <c r="J224" i="6" s="1"/>
  <c r="K226" i="6"/>
  <c r="K225" i="6" s="1"/>
  <c r="K224" i="6" s="1"/>
  <c r="L226" i="6"/>
  <c r="L225" i="6" s="1"/>
  <c r="L224" i="6" s="1"/>
  <c r="I233" i="6"/>
  <c r="I232" i="6" s="1"/>
  <c r="J233" i="6"/>
  <c r="J232" i="6" s="1"/>
  <c r="K233" i="6"/>
  <c r="K232" i="6" s="1"/>
  <c r="L233" i="6"/>
  <c r="L232" i="6" s="1"/>
  <c r="I235" i="6"/>
  <c r="J235" i="6"/>
  <c r="K235" i="6"/>
  <c r="L235" i="6"/>
  <c r="I238" i="6"/>
  <c r="J238" i="6"/>
  <c r="K238" i="6"/>
  <c r="L238" i="6"/>
  <c r="I242" i="6"/>
  <c r="I241" i="6" s="1"/>
  <c r="J242" i="6"/>
  <c r="J241" i="6" s="1"/>
  <c r="K242" i="6"/>
  <c r="K241" i="6" s="1"/>
  <c r="L242" i="6"/>
  <c r="L241" i="6" s="1"/>
  <c r="I246" i="6"/>
  <c r="I245" i="6" s="1"/>
  <c r="J246" i="6"/>
  <c r="J245" i="6" s="1"/>
  <c r="K246" i="6"/>
  <c r="K245" i="6" s="1"/>
  <c r="L246" i="6"/>
  <c r="L245" i="6" s="1"/>
  <c r="I250" i="6"/>
  <c r="I249" i="6" s="1"/>
  <c r="J250" i="6"/>
  <c r="J249" i="6" s="1"/>
  <c r="K250" i="6"/>
  <c r="K249" i="6" s="1"/>
  <c r="L250" i="6"/>
  <c r="L249" i="6" s="1"/>
  <c r="I254" i="6"/>
  <c r="I253" i="6" s="1"/>
  <c r="J254" i="6"/>
  <c r="J253" i="6" s="1"/>
  <c r="K254" i="6"/>
  <c r="K253" i="6" s="1"/>
  <c r="L254" i="6"/>
  <c r="L253" i="6" s="1"/>
  <c r="I257" i="6"/>
  <c r="I256" i="6" s="1"/>
  <c r="J257" i="6"/>
  <c r="J256" i="6" s="1"/>
  <c r="K257" i="6"/>
  <c r="K256" i="6" s="1"/>
  <c r="L257" i="6"/>
  <c r="L256" i="6" s="1"/>
  <c r="I260" i="6"/>
  <c r="I259" i="6" s="1"/>
  <c r="J260" i="6"/>
  <c r="J259" i="6" s="1"/>
  <c r="K260" i="6"/>
  <c r="K259" i="6" s="1"/>
  <c r="L260" i="6"/>
  <c r="L259" i="6" s="1"/>
  <c r="I265" i="6"/>
  <c r="I264" i="6" s="1"/>
  <c r="J265" i="6"/>
  <c r="J264" i="6" s="1"/>
  <c r="K265" i="6"/>
  <c r="K264" i="6" s="1"/>
  <c r="L265" i="6"/>
  <c r="L264" i="6" s="1"/>
  <c r="I267" i="6"/>
  <c r="J267" i="6"/>
  <c r="K267" i="6"/>
  <c r="L267" i="6"/>
  <c r="I270" i="6"/>
  <c r="J270" i="6"/>
  <c r="K270" i="6"/>
  <c r="L270" i="6"/>
  <c r="I274" i="6"/>
  <c r="I273" i="6" s="1"/>
  <c r="J274" i="6"/>
  <c r="J273" i="6" s="1"/>
  <c r="K274" i="6"/>
  <c r="K273" i="6" s="1"/>
  <c r="L274" i="6"/>
  <c r="L273" i="6" s="1"/>
  <c r="I278" i="6"/>
  <c r="I277" i="6" s="1"/>
  <c r="J278" i="6"/>
  <c r="J277" i="6" s="1"/>
  <c r="K278" i="6"/>
  <c r="K277" i="6" s="1"/>
  <c r="L278" i="6"/>
  <c r="L277" i="6" s="1"/>
  <c r="I282" i="6"/>
  <c r="I281" i="6" s="1"/>
  <c r="J282" i="6"/>
  <c r="J281" i="6" s="1"/>
  <c r="K282" i="6"/>
  <c r="K281" i="6" s="1"/>
  <c r="L282" i="6"/>
  <c r="L281" i="6" s="1"/>
  <c r="I286" i="6"/>
  <c r="I285" i="6" s="1"/>
  <c r="J286" i="6"/>
  <c r="J285" i="6" s="1"/>
  <c r="K286" i="6"/>
  <c r="K285" i="6" s="1"/>
  <c r="L286" i="6"/>
  <c r="L285" i="6" s="1"/>
  <c r="J288" i="6"/>
  <c r="I289" i="6"/>
  <c r="I288" i="6" s="1"/>
  <c r="J289" i="6"/>
  <c r="K289" i="6"/>
  <c r="K288" i="6" s="1"/>
  <c r="L289" i="6"/>
  <c r="L288" i="6" s="1"/>
  <c r="I292" i="6"/>
  <c r="I291" i="6" s="1"/>
  <c r="J292" i="6"/>
  <c r="J291" i="6" s="1"/>
  <c r="K292" i="6"/>
  <c r="K291" i="6" s="1"/>
  <c r="L292" i="6"/>
  <c r="L291" i="6" s="1"/>
  <c r="I298" i="6"/>
  <c r="J298" i="6"/>
  <c r="K298" i="6"/>
  <c r="L298" i="6"/>
  <c r="I300" i="6"/>
  <c r="J300" i="6"/>
  <c r="K300" i="6"/>
  <c r="L300" i="6"/>
  <c r="I303" i="6"/>
  <c r="J303" i="6"/>
  <c r="K303" i="6"/>
  <c r="L303" i="6"/>
  <c r="I307" i="6"/>
  <c r="I306" i="6" s="1"/>
  <c r="J307" i="6"/>
  <c r="J306" i="6" s="1"/>
  <c r="K307" i="6"/>
  <c r="K306" i="6" s="1"/>
  <c r="L307" i="6"/>
  <c r="L306" i="6" s="1"/>
  <c r="I311" i="6"/>
  <c r="I310" i="6" s="1"/>
  <c r="J311" i="6"/>
  <c r="J310" i="6" s="1"/>
  <c r="K311" i="6"/>
  <c r="K310" i="6" s="1"/>
  <c r="L311" i="6"/>
  <c r="L310" i="6" s="1"/>
  <c r="J314" i="6"/>
  <c r="I315" i="6"/>
  <c r="I314" i="6" s="1"/>
  <c r="J315" i="6"/>
  <c r="K315" i="6"/>
  <c r="K314" i="6" s="1"/>
  <c r="L315" i="6"/>
  <c r="L314" i="6" s="1"/>
  <c r="I319" i="6"/>
  <c r="I318" i="6" s="1"/>
  <c r="J319" i="6"/>
  <c r="J318" i="6" s="1"/>
  <c r="K319" i="6"/>
  <c r="K318" i="6" s="1"/>
  <c r="L319" i="6"/>
  <c r="L318" i="6" s="1"/>
  <c r="I322" i="6"/>
  <c r="I321" i="6" s="1"/>
  <c r="J322" i="6"/>
  <c r="J321" i="6" s="1"/>
  <c r="K322" i="6"/>
  <c r="K321" i="6" s="1"/>
  <c r="L322" i="6"/>
  <c r="L321" i="6" s="1"/>
  <c r="I325" i="6"/>
  <c r="I324" i="6" s="1"/>
  <c r="J325" i="6"/>
  <c r="J324" i="6" s="1"/>
  <c r="K325" i="6"/>
  <c r="K324" i="6" s="1"/>
  <c r="L325" i="6"/>
  <c r="L324" i="6" s="1"/>
  <c r="I330" i="6"/>
  <c r="I329" i="6" s="1"/>
  <c r="J330" i="6"/>
  <c r="J329" i="6" s="1"/>
  <c r="K330" i="6"/>
  <c r="K329" i="6" s="1"/>
  <c r="L330" i="6"/>
  <c r="L329" i="6" s="1"/>
  <c r="I332" i="6"/>
  <c r="J332" i="6"/>
  <c r="K332" i="6"/>
  <c r="L332" i="6"/>
  <c r="I335" i="6"/>
  <c r="J335" i="6"/>
  <c r="K335" i="6"/>
  <c r="L335" i="6"/>
  <c r="I339" i="6"/>
  <c r="I338" i="6" s="1"/>
  <c r="J339" i="6"/>
  <c r="J338" i="6" s="1"/>
  <c r="K339" i="6"/>
  <c r="K338" i="6" s="1"/>
  <c r="L339" i="6"/>
  <c r="L338" i="6" s="1"/>
  <c r="I343" i="6"/>
  <c r="I342" i="6" s="1"/>
  <c r="J343" i="6"/>
  <c r="J342" i="6" s="1"/>
  <c r="K343" i="6"/>
  <c r="K342" i="6" s="1"/>
  <c r="L343" i="6"/>
  <c r="L342" i="6" s="1"/>
  <c r="I347" i="6"/>
  <c r="I346" i="6" s="1"/>
  <c r="J347" i="6"/>
  <c r="J346" i="6" s="1"/>
  <c r="K347" i="6"/>
  <c r="K346" i="6" s="1"/>
  <c r="L347" i="6"/>
  <c r="L346" i="6" s="1"/>
  <c r="I351" i="6"/>
  <c r="I350" i="6" s="1"/>
  <c r="J351" i="6"/>
  <c r="J350" i="6" s="1"/>
  <c r="K351" i="6"/>
  <c r="K350" i="6" s="1"/>
  <c r="L351" i="6"/>
  <c r="L350" i="6" s="1"/>
  <c r="I354" i="6"/>
  <c r="I353" i="6" s="1"/>
  <c r="J354" i="6"/>
  <c r="J353" i="6" s="1"/>
  <c r="K354" i="6"/>
  <c r="K353" i="6" s="1"/>
  <c r="L354" i="6"/>
  <c r="L353" i="6" s="1"/>
  <c r="I357" i="6"/>
  <c r="I356" i="6" s="1"/>
  <c r="J357" i="6"/>
  <c r="J356" i="6" s="1"/>
  <c r="K357" i="6"/>
  <c r="K356" i="6" s="1"/>
  <c r="L357" i="6"/>
  <c r="L356" i="6" s="1"/>
  <c r="I34" i="5"/>
  <c r="J34" i="5"/>
  <c r="J33" i="5" s="1"/>
  <c r="J32" i="5" s="1"/>
  <c r="K34" i="5"/>
  <c r="K33" i="5" s="1"/>
  <c r="K32" i="5" s="1"/>
  <c r="L34" i="5"/>
  <c r="L33" i="5" s="1"/>
  <c r="L32" i="5" s="1"/>
  <c r="I36" i="5"/>
  <c r="J36" i="5"/>
  <c r="K36" i="5"/>
  <c r="L36" i="5"/>
  <c r="I40" i="5"/>
  <c r="I39" i="5" s="1"/>
  <c r="I38" i="5" s="1"/>
  <c r="J40" i="5"/>
  <c r="J39" i="5" s="1"/>
  <c r="J38" i="5" s="1"/>
  <c r="K40" i="5"/>
  <c r="K39" i="5" s="1"/>
  <c r="K38" i="5" s="1"/>
  <c r="L40" i="5"/>
  <c r="L39" i="5" s="1"/>
  <c r="L38" i="5" s="1"/>
  <c r="J44" i="5"/>
  <c r="J43" i="5" s="1"/>
  <c r="J42" i="5" s="1"/>
  <c r="I45" i="5"/>
  <c r="I44" i="5" s="1"/>
  <c r="I43" i="5" s="1"/>
  <c r="I42" i="5" s="1"/>
  <c r="J45" i="5"/>
  <c r="K45" i="5"/>
  <c r="K44" i="5" s="1"/>
  <c r="K43" i="5" s="1"/>
  <c r="K42" i="5" s="1"/>
  <c r="L45" i="5"/>
  <c r="L44" i="5" s="1"/>
  <c r="L43" i="5" s="1"/>
  <c r="L42" i="5" s="1"/>
  <c r="I64" i="5"/>
  <c r="I63" i="5" s="1"/>
  <c r="J64" i="5"/>
  <c r="J63" i="5" s="1"/>
  <c r="K64" i="5"/>
  <c r="K63" i="5" s="1"/>
  <c r="L64" i="5"/>
  <c r="L63" i="5" s="1"/>
  <c r="I69" i="5"/>
  <c r="I68" i="5" s="1"/>
  <c r="J69" i="5"/>
  <c r="J68" i="5" s="1"/>
  <c r="K69" i="5"/>
  <c r="K68" i="5" s="1"/>
  <c r="L69" i="5"/>
  <c r="L68" i="5" s="1"/>
  <c r="I74" i="5"/>
  <c r="I73" i="5" s="1"/>
  <c r="J74" i="5"/>
  <c r="J73" i="5" s="1"/>
  <c r="K74" i="5"/>
  <c r="K73" i="5" s="1"/>
  <c r="L74" i="5"/>
  <c r="L73" i="5" s="1"/>
  <c r="I80" i="5"/>
  <c r="I79" i="5" s="1"/>
  <c r="I78" i="5" s="1"/>
  <c r="J80" i="5"/>
  <c r="J79" i="5" s="1"/>
  <c r="J78" i="5" s="1"/>
  <c r="K80" i="5"/>
  <c r="K79" i="5" s="1"/>
  <c r="K78" i="5" s="1"/>
  <c r="L80" i="5"/>
  <c r="L79" i="5" s="1"/>
  <c r="L78" i="5" s="1"/>
  <c r="I85" i="5"/>
  <c r="I84" i="5" s="1"/>
  <c r="I83" i="5" s="1"/>
  <c r="I82" i="5" s="1"/>
  <c r="J85" i="5"/>
  <c r="J84" i="5" s="1"/>
  <c r="J83" i="5" s="1"/>
  <c r="J82" i="5" s="1"/>
  <c r="K85" i="5"/>
  <c r="K84" i="5" s="1"/>
  <c r="K83" i="5" s="1"/>
  <c r="K82" i="5" s="1"/>
  <c r="L85" i="5"/>
  <c r="L84" i="5" s="1"/>
  <c r="L83" i="5" s="1"/>
  <c r="L82" i="5" s="1"/>
  <c r="I92" i="5"/>
  <c r="I91" i="5" s="1"/>
  <c r="I90" i="5" s="1"/>
  <c r="J92" i="5"/>
  <c r="J91" i="5" s="1"/>
  <c r="J90" i="5" s="1"/>
  <c r="K92" i="5"/>
  <c r="K91" i="5" s="1"/>
  <c r="K90" i="5" s="1"/>
  <c r="L92" i="5"/>
  <c r="L91" i="5" s="1"/>
  <c r="L90" i="5" s="1"/>
  <c r="I97" i="5"/>
  <c r="I96" i="5" s="1"/>
  <c r="I95" i="5" s="1"/>
  <c r="J97" i="5"/>
  <c r="J96" i="5" s="1"/>
  <c r="J95" i="5" s="1"/>
  <c r="K97" i="5"/>
  <c r="K96" i="5" s="1"/>
  <c r="K95" i="5" s="1"/>
  <c r="L97" i="5"/>
  <c r="L96" i="5" s="1"/>
  <c r="L95" i="5" s="1"/>
  <c r="I102" i="5"/>
  <c r="I101" i="5" s="1"/>
  <c r="I100" i="5" s="1"/>
  <c r="J102" i="5"/>
  <c r="J101" i="5" s="1"/>
  <c r="J100" i="5" s="1"/>
  <c r="K102" i="5"/>
  <c r="K101" i="5" s="1"/>
  <c r="K100" i="5" s="1"/>
  <c r="L102" i="5"/>
  <c r="L101" i="5" s="1"/>
  <c r="L100" i="5" s="1"/>
  <c r="I106" i="5"/>
  <c r="I105" i="5" s="1"/>
  <c r="J106" i="5"/>
  <c r="J105" i="5" s="1"/>
  <c r="K106" i="5"/>
  <c r="K105" i="5" s="1"/>
  <c r="L106" i="5"/>
  <c r="L105" i="5" s="1"/>
  <c r="I112" i="5"/>
  <c r="I111" i="5" s="1"/>
  <c r="I110" i="5" s="1"/>
  <c r="J112" i="5"/>
  <c r="J111" i="5" s="1"/>
  <c r="J110" i="5" s="1"/>
  <c r="K112" i="5"/>
  <c r="K111" i="5" s="1"/>
  <c r="K110" i="5" s="1"/>
  <c r="L112" i="5"/>
  <c r="L111" i="5" s="1"/>
  <c r="L110" i="5" s="1"/>
  <c r="J116" i="5"/>
  <c r="J115" i="5" s="1"/>
  <c r="I117" i="5"/>
  <c r="I116" i="5" s="1"/>
  <c r="I115" i="5" s="1"/>
  <c r="J117" i="5"/>
  <c r="K117" i="5"/>
  <c r="K116" i="5" s="1"/>
  <c r="K115" i="5" s="1"/>
  <c r="L117" i="5"/>
  <c r="L116" i="5" s="1"/>
  <c r="L115" i="5" s="1"/>
  <c r="I121" i="5"/>
  <c r="I120" i="5" s="1"/>
  <c r="I119" i="5" s="1"/>
  <c r="J121" i="5"/>
  <c r="J120" i="5" s="1"/>
  <c r="J119" i="5" s="1"/>
  <c r="K121" i="5"/>
  <c r="K120" i="5" s="1"/>
  <c r="K119" i="5" s="1"/>
  <c r="L121" i="5"/>
  <c r="L120" i="5" s="1"/>
  <c r="L119" i="5" s="1"/>
  <c r="I125" i="5"/>
  <c r="I124" i="5" s="1"/>
  <c r="I123" i="5" s="1"/>
  <c r="J125" i="5"/>
  <c r="J124" i="5" s="1"/>
  <c r="J123" i="5" s="1"/>
  <c r="K125" i="5"/>
  <c r="K124" i="5" s="1"/>
  <c r="K123" i="5" s="1"/>
  <c r="L125" i="5"/>
  <c r="L124" i="5" s="1"/>
  <c r="L123" i="5" s="1"/>
  <c r="I129" i="5"/>
  <c r="I128" i="5" s="1"/>
  <c r="I127" i="5" s="1"/>
  <c r="J129" i="5"/>
  <c r="J128" i="5" s="1"/>
  <c r="J127" i="5" s="1"/>
  <c r="K129" i="5"/>
  <c r="K128" i="5" s="1"/>
  <c r="K127" i="5" s="1"/>
  <c r="L129" i="5"/>
  <c r="L128" i="5" s="1"/>
  <c r="L127" i="5" s="1"/>
  <c r="I134" i="5"/>
  <c r="I133" i="5" s="1"/>
  <c r="I132" i="5" s="1"/>
  <c r="J134" i="5"/>
  <c r="J133" i="5" s="1"/>
  <c r="J132" i="5" s="1"/>
  <c r="K134" i="5"/>
  <c r="K133" i="5" s="1"/>
  <c r="K132" i="5" s="1"/>
  <c r="L134" i="5"/>
  <c r="L133" i="5" s="1"/>
  <c r="L132" i="5" s="1"/>
  <c r="I139" i="5"/>
  <c r="I138" i="5" s="1"/>
  <c r="I137" i="5" s="1"/>
  <c r="J139" i="5"/>
  <c r="J138" i="5" s="1"/>
  <c r="J137" i="5" s="1"/>
  <c r="K139" i="5"/>
  <c r="K138" i="5" s="1"/>
  <c r="K137" i="5" s="1"/>
  <c r="L139" i="5"/>
  <c r="L138" i="5" s="1"/>
  <c r="L137" i="5" s="1"/>
  <c r="I143" i="5"/>
  <c r="I142" i="5" s="1"/>
  <c r="J143" i="5"/>
  <c r="J142" i="5" s="1"/>
  <c r="K143" i="5"/>
  <c r="K142" i="5" s="1"/>
  <c r="L143" i="5"/>
  <c r="L142" i="5" s="1"/>
  <c r="I147" i="5"/>
  <c r="I146" i="5" s="1"/>
  <c r="I145" i="5" s="1"/>
  <c r="J147" i="5"/>
  <c r="J146" i="5" s="1"/>
  <c r="J145" i="5" s="1"/>
  <c r="K147" i="5"/>
  <c r="K146" i="5" s="1"/>
  <c r="K145" i="5" s="1"/>
  <c r="L147" i="5"/>
  <c r="L146" i="5" s="1"/>
  <c r="L145" i="5" s="1"/>
  <c r="I153" i="5"/>
  <c r="I152" i="5" s="1"/>
  <c r="J153" i="5"/>
  <c r="J152" i="5" s="1"/>
  <c r="K153" i="5"/>
  <c r="K152" i="5" s="1"/>
  <c r="L153" i="5"/>
  <c r="L152" i="5" s="1"/>
  <c r="I158" i="5"/>
  <c r="I157" i="5" s="1"/>
  <c r="J158" i="5"/>
  <c r="J157" i="5" s="1"/>
  <c r="K158" i="5"/>
  <c r="K157" i="5" s="1"/>
  <c r="L158" i="5"/>
  <c r="L157" i="5" s="1"/>
  <c r="I163" i="5"/>
  <c r="I162" i="5" s="1"/>
  <c r="I161" i="5" s="1"/>
  <c r="J163" i="5"/>
  <c r="J162" i="5" s="1"/>
  <c r="J161" i="5" s="1"/>
  <c r="K163" i="5"/>
  <c r="K162" i="5" s="1"/>
  <c r="K161" i="5" s="1"/>
  <c r="L163" i="5"/>
  <c r="L162" i="5" s="1"/>
  <c r="L161" i="5" s="1"/>
  <c r="K166" i="5"/>
  <c r="I167" i="5"/>
  <c r="I166" i="5" s="1"/>
  <c r="J167" i="5"/>
  <c r="J166" i="5" s="1"/>
  <c r="K167" i="5"/>
  <c r="L167" i="5"/>
  <c r="L166" i="5" s="1"/>
  <c r="I172" i="5"/>
  <c r="I171" i="5" s="1"/>
  <c r="J172" i="5"/>
  <c r="J171" i="5" s="1"/>
  <c r="K172" i="5"/>
  <c r="K171" i="5" s="1"/>
  <c r="L172" i="5"/>
  <c r="L171" i="5" s="1"/>
  <c r="I180" i="5"/>
  <c r="I179" i="5" s="1"/>
  <c r="J180" i="5"/>
  <c r="J179" i="5" s="1"/>
  <c r="K180" i="5"/>
  <c r="K179" i="5" s="1"/>
  <c r="L180" i="5"/>
  <c r="L179" i="5" s="1"/>
  <c r="I183" i="5"/>
  <c r="I182" i="5" s="1"/>
  <c r="J183" i="5"/>
  <c r="J182" i="5" s="1"/>
  <c r="K183" i="5"/>
  <c r="K182" i="5" s="1"/>
  <c r="L183" i="5"/>
  <c r="L182" i="5" s="1"/>
  <c r="I188" i="5"/>
  <c r="I187" i="5" s="1"/>
  <c r="J188" i="5"/>
  <c r="J187" i="5" s="1"/>
  <c r="K188" i="5"/>
  <c r="K187" i="5" s="1"/>
  <c r="L188" i="5"/>
  <c r="L187" i="5" s="1"/>
  <c r="M188" i="5"/>
  <c r="N188" i="5"/>
  <c r="O188" i="5"/>
  <c r="P188" i="5"/>
  <c r="I194" i="5"/>
  <c r="I193" i="5" s="1"/>
  <c r="J194" i="5"/>
  <c r="J193" i="5" s="1"/>
  <c r="K194" i="5"/>
  <c r="K193" i="5" s="1"/>
  <c r="L194" i="5"/>
  <c r="L193" i="5" s="1"/>
  <c r="I199" i="5"/>
  <c r="I198" i="5" s="1"/>
  <c r="J199" i="5"/>
  <c r="J198" i="5" s="1"/>
  <c r="K199" i="5"/>
  <c r="K198" i="5" s="1"/>
  <c r="L199" i="5"/>
  <c r="L198" i="5" s="1"/>
  <c r="I203" i="5"/>
  <c r="I202" i="5" s="1"/>
  <c r="I201" i="5" s="1"/>
  <c r="J203" i="5"/>
  <c r="J202" i="5" s="1"/>
  <c r="J201" i="5" s="1"/>
  <c r="K203" i="5"/>
  <c r="K202" i="5" s="1"/>
  <c r="K201" i="5" s="1"/>
  <c r="L203" i="5"/>
  <c r="L202" i="5" s="1"/>
  <c r="L201" i="5" s="1"/>
  <c r="I210" i="5"/>
  <c r="I209" i="5" s="1"/>
  <c r="J210" i="5"/>
  <c r="J209" i="5" s="1"/>
  <c r="K210" i="5"/>
  <c r="K209" i="5" s="1"/>
  <c r="L210" i="5"/>
  <c r="L209" i="5" s="1"/>
  <c r="J212" i="5"/>
  <c r="I213" i="5"/>
  <c r="I212" i="5" s="1"/>
  <c r="J213" i="5"/>
  <c r="K213" i="5"/>
  <c r="K212" i="5" s="1"/>
  <c r="L213" i="5"/>
  <c r="L212" i="5" s="1"/>
  <c r="I222" i="5"/>
  <c r="I221" i="5" s="1"/>
  <c r="I220" i="5" s="1"/>
  <c r="J222" i="5"/>
  <c r="J221" i="5" s="1"/>
  <c r="J220" i="5" s="1"/>
  <c r="K222" i="5"/>
  <c r="K221" i="5" s="1"/>
  <c r="K220" i="5" s="1"/>
  <c r="L222" i="5"/>
  <c r="L221" i="5" s="1"/>
  <c r="L220" i="5" s="1"/>
  <c r="I226" i="5"/>
  <c r="I225" i="5" s="1"/>
  <c r="I224" i="5" s="1"/>
  <c r="J226" i="5"/>
  <c r="J225" i="5" s="1"/>
  <c r="J224" i="5" s="1"/>
  <c r="K226" i="5"/>
  <c r="K225" i="5" s="1"/>
  <c r="K224" i="5" s="1"/>
  <c r="L226" i="5"/>
  <c r="L225" i="5" s="1"/>
  <c r="L224" i="5" s="1"/>
  <c r="J232" i="5"/>
  <c r="I233" i="5"/>
  <c r="I232" i="5" s="1"/>
  <c r="J233" i="5"/>
  <c r="K233" i="5"/>
  <c r="K232" i="5" s="1"/>
  <c r="L233" i="5"/>
  <c r="L232" i="5" s="1"/>
  <c r="I235" i="5"/>
  <c r="J235" i="5"/>
  <c r="K235" i="5"/>
  <c r="L235" i="5"/>
  <c r="I238" i="5"/>
  <c r="J238" i="5"/>
  <c r="K238" i="5"/>
  <c r="L238" i="5"/>
  <c r="I242" i="5"/>
  <c r="I241" i="5" s="1"/>
  <c r="J242" i="5"/>
  <c r="J241" i="5" s="1"/>
  <c r="K242" i="5"/>
  <c r="K241" i="5" s="1"/>
  <c r="L242" i="5"/>
  <c r="L241" i="5" s="1"/>
  <c r="I246" i="5"/>
  <c r="I245" i="5" s="1"/>
  <c r="J246" i="5"/>
  <c r="J245" i="5" s="1"/>
  <c r="K246" i="5"/>
  <c r="K245" i="5" s="1"/>
  <c r="L246" i="5"/>
  <c r="L245" i="5" s="1"/>
  <c r="I250" i="5"/>
  <c r="I249" i="5" s="1"/>
  <c r="J250" i="5"/>
  <c r="J249" i="5" s="1"/>
  <c r="K250" i="5"/>
  <c r="K249" i="5" s="1"/>
  <c r="L250" i="5"/>
  <c r="L249" i="5" s="1"/>
  <c r="I254" i="5"/>
  <c r="I253" i="5" s="1"/>
  <c r="J254" i="5"/>
  <c r="J253" i="5" s="1"/>
  <c r="K254" i="5"/>
  <c r="K253" i="5" s="1"/>
  <c r="L254" i="5"/>
  <c r="L253" i="5" s="1"/>
  <c r="I257" i="5"/>
  <c r="I256" i="5" s="1"/>
  <c r="J257" i="5"/>
  <c r="J256" i="5" s="1"/>
  <c r="K257" i="5"/>
  <c r="K256" i="5" s="1"/>
  <c r="L257" i="5"/>
  <c r="L256" i="5" s="1"/>
  <c r="I260" i="5"/>
  <c r="I259" i="5" s="1"/>
  <c r="J260" i="5"/>
  <c r="J259" i="5" s="1"/>
  <c r="K260" i="5"/>
  <c r="K259" i="5" s="1"/>
  <c r="L260" i="5"/>
  <c r="L259" i="5" s="1"/>
  <c r="I265" i="5"/>
  <c r="I264" i="5" s="1"/>
  <c r="J265" i="5"/>
  <c r="J264" i="5" s="1"/>
  <c r="K265" i="5"/>
  <c r="K264" i="5" s="1"/>
  <c r="L265" i="5"/>
  <c r="L264" i="5" s="1"/>
  <c r="I267" i="5"/>
  <c r="J267" i="5"/>
  <c r="K267" i="5"/>
  <c r="L267" i="5"/>
  <c r="I270" i="5"/>
  <c r="J270" i="5"/>
  <c r="K270" i="5"/>
  <c r="L270" i="5"/>
  <c r="I274" i="5"/>
  <c r="I273" i="5" s="1"/>
  <c r="J274" i="5"/>
  <c r="J273" i="5" s="1"/>
  <c r="K274" i="5"/>
  <c r="K273" i="5" s="1"/>
  <c r="L274" i="5"/>
  <c r="L273" i="5" s="1"/>
  <c r="I278" i="5"/>
  <c r="I277" i="5" s="1"/>
  <c r="J278" i="5"/>
  <c r="J277" i="5" s="1"/>
  <c r="K278" i="5"/>
  <c r="K277" i="5" s="1"/>
  <c r="L278" i="5"/>
  <c r="L277" i="5" s="1"/>
  <c r="I282" i="5"/>
  <c r="I281" i="5" s="1"/>
  <c r="J282" i="5"/>
  <c r="J281" i="5" s="1"/>
  <c r="K282" i="5"/>
  <c r="K281" i="5" s="1"/>
  <c r="L282" i="5"/>
  <c r="L281" i="5" s="1"/>
  <c r="I286" i="5"/>
  <c r="I285" i="5" s="1"/>
  <c r="J286" i="5"/>
  <c r="J285" i="5" s="1"/>
  <c r="K286" i="5"/>
  <c r="K285" i="5" s="1"/>
  <c r="L286" i="5"/>
  <c r="L285" i="5" s="1"/>
  <c r="I289" i="5"/>
  <c r="I288" i="5" s="1"/>
  <c r="J289" i="5"/>
  <c r="J288" i="5" s="1"/>
  <c r="K289" i="5"/>
  <c r="K288" i="5" s="1"/>
  <c r="L289" i="5"/>
  <c r="L288" i="5" s="1"/>
  <c r="I292" i="5"/>
  <c r="I291" i="5" s="1"/>
  <c r="J292" i="5"/>
  <c r="J291" i="5" s="1"/>
  <c r="K292" i="5"/>
  <c r="K291" i="5" s="1"/>
  <c r="L292" i="5"/>
  <c r="L291" i="5" s="1"/>
  <c r="I298" i="5"/>
  <c r="J298" i="5"/>
  <c r="K298" i="5"/>
  <c r="L298" i="5"/>
  <c r="I300" i="5"/>
  <c r="J300" i="5"/>
  <c r="K300" i="5"/>
  <c r="L300" i="5"/>
  <c r="I303" i="5"/>
  <c r="J303" i="5"/>
  <c r="K303" i="5"/>
  <c r="L303" i="5"/>
  <c r="I307" i="5"/>
  <c r="I306" i="5" s="1"/>
  <c r="J307" i="5"/>
  <c r="J306" i="5" s="1"/>
  <c r="K307" i="5"/>
  <c r="K306" i="5" s="1"/>
  <c r="L307" i="5"/>
  <c r="L306" i="5" s="1"/>
  <c r="I311" i="5"/>
  <c r="I310" i="5" s="1"/>
  <c r="J311" i="5"/>
  <c r="J310" i="5" s="1"/>
  <c r="K311" i="5"/>
  <c r="K310" i="5" s="1"/>
  <c r="L311" i="5"/>
  <c r="L310" i="5" s="1"/>
  <c r="I315" i="5"/>
  <c r="I314" i="5" s="1"/>
  <c r="J315" i="5"/>
  <c r="J314" i="5" s="1"/>
  <c r="K315" i="5"/>
  <c r="K314" i="5" s="1"/>
  <c r="L315" i="5"/>
  <c r="L314" i="5" s="1"/>
  <c r="I319" i="5"/>
  <c r="I318" i="5" s="1"/>
  <c r="J319" i="5"/>
  <c r="J318" i="5" s="1"/>
  <c r="K319" i="5"/>
  <c r="K318" i="5" s="1"/>
  <c r="L319" i="5"/>
  <c r="L318" i="5" s="1"/>
  <c r="I322" i="5"/>
  <c r="I321" i="5" s="1"/>
  <c r="J322" i="5"/>
  <c r="J321" i="5" s="1"/>
  <c r="K322" i="5"/>
  <c r="K321" i="5" s="1"/>
  <c r="L322" i="5"/>
  <c r="L321" i="5" s="1"/>
  <c r="I325" i="5"/>
  <c r="I324" i="5" s="1"/>
  <c r="J325" i="5"/>
  <c r="J324" i="5" s="1"/>
  <c r="K325" i="5"/>
  <c r="K324" i="5" s="1"/>
  <c r="L325" i="5"/>
  <c r="L324" i="5" s="1"/>
  <c r="I330" i="5"/>
  <c r="I329" i="5" s="1"/>
  <c r="J330" i="5"/>
  <c r="J329" i="5" s="1"/>
  <c r="K330" i="5"/>
  <c r="K329" i="5" s="1"/>
  <c r="L330" i="5"/>
  <c r="L329" i="5" s="1"/>
  <c r="I332" i="5"/>
  <c r="J332" i="5"/>
  <c r="K332" i="5"/>
  <c r="L332" i="5"/>
  <c r="I335" i="5"/>
  <c r="J335" i="5"/>
  <c r="K335" i="5"/>
  <c r="L335" i="5"/>
  <c r="I339" i="5"/>
  <c r="I338" i="5" s="1"/>
  <c r="J339" i="5"/>
  <c r="J338" i="5" s="1"/>
  <c r="K339" i="5"/>
  <c r="K338" i="5" s="1"/>
  <c r="L339" i="5"/>
  <c r="L338" i="5" s="1"/>
  <c r="I343" i="5"/>
  <c r="I342" i="5" s="1"/>
  <c r="J343" i="5"/>
  <c r="J342" i="5" s="1"/>
  <c r="K343" i="5"/>
  <c r="K342" i="5" s="1"/>
  <c r="L343" i="5"/>
  <c r="L342" i="5" s="1"/>
  <c r="I347" i="5"/>
  <c r="I346" i="5" s="1"/>
  <c r="J347" i="5"/>
  <c r="J346" i="5" s="1"/>
  <c r="K347" i="5"/>
  <c r="K346" i="5" s="1"/>
  <c r="L347" i="5"/>
  <c r="L346" i="5" s="1"/>
  <c r="K350" i="5"/>
  <c r="I351" i="5"/>
  <c r="I350" i="5" s="1"/>
  <c r="J351" i="5"/>
  <c r="J350" i="5" s="1"/>
  <c r="K351" i="5"/>
  <c r="L351" i="5"/>
  <c r="L350" i="5" s="1"/>
  <c r="I354" i="5"/>
  <c r="I353" i="5" s="1"/>
  <c r="J354" i="5"/>
  <c r="J353" i="5" s="1"/>
  <c r="K354" i="5"/>
  <c r="K353" i="5" s="1"/>
  <c r="L354" i="5"/>
  <c r="L353" i="5" s="1"/>
  <c r="I357" i="5"/>
  <c r="I356" i="5" s="1"/>
  <c r="J357" i="5"/>
  <c r="J356" i="5" s="1"/>
  <c r="K357" i="5"/>
  <c r="K356" i="5" s="1"/>
  <c r="L357" i="5"/>
  <c r="L356" i="5" s="1"/>
  <c r="I34" i="4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J64" i="4"/>
  <c r="J63" i="4" s="1"/>
  <c r="K64" i="4"/>
  <c r="K63" i="4" s="1"/>
  <c r="L64" i="4"/>
  <c r="L63" i="4" s="1"/>
  <c r="I69" i="4"/>
  <c r="I68" i="4" s="1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5" i="4"/>
  <c r="I84" i="4" s="1"/>
  <c r="I83" i="4" s="1"/>
  <c r="I82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J92" i="4"/>
  <c r="J91" i="4" s="1"/>
  <c r="J90" i="4" s="1"/>
  <c r="K92" i="4"/>
  <c r="K91" i="4" s="1"/>
  <c r="K90" i="4" s="1"/>
  <c r="L92" i="4"/>
  <c r="L91" i="4" s="1"/>
  <c r="L90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2" i="4"/>
  <c r="I101" i="4" s="1"/>
  <c r="I100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1" i="4"/>
  <c r="I110" i="4" s="1"/>
  <c r="J111" i="4"/>
  <c r="J110" i="4" s="1"/>
  <c r="I112" i="4"/>
  <c r="J112" i="4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28" i="4" s="1"/>
  <c r="L127" i="4" s="1"/>
  <c r="I134" i="4"/>
  <c r="I133" i="4" s="1"/>
  <c r="I132" i="4" s="1"/>
  <c r="J134" i="4"/>
  <c r="J133" i="4" s="1"/>
  <c r="J132" i="4" s="1"/>
  <c r="K134" i="4"/>
  <c r="K133" i="4" s="1"/>
  <c r="K132" i="4" s="1"/>
  <c r="L134" i="4"/>
  <c r="L133" i="4" s="1"/>
  <c r="L132" i="4" s="1"/>
  <c r="K138" i="4"/>
  <c r="K137" i="4" s="1"/>
  <c r="I139" i="4"/>
  <c r="I138" i="4" s="1"/>
  <c r="I137" i="4" s="1"/>
  <c r="J139" i="4"/>
  <c r="J138" i="4" s="1"/>
  <c r="J137" i="4" s="1"/>
  <c r="K139" i="4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J146" i="4"/>
  <c r="J145" i="4" s="1"/>
  <c r="I147" i="4"/>
  <c r="I146" i="4" s="1"/>
  <c r="I145" i="4" s="1"/>
  <c r="J147" i="4"/>
  <c r="K147" i="4"/>
  <c r="K146" i="4" s="1"/>
  <c r="K145" i="4" s="1"/>
  <c r="L147" i="4"/>
  <c r="L146" i="4" s="1"/>
  <c r="L145" i="4" s="1"/>
  <c r="I153" i="4"/>
  <c r="I152" i="4" s="1"/>
  <c r="J153" i="4"/>
  <c r="J152" i="4" s="1"/>
  <c r="K153" i="4"/>
  <c r="K152" i="4" s="1"/>
  <c r="L153" i="4"/>
  <c r="L152" i="4" s="1"/>
  <c r="I158" i="4"/>
  <c r="I157" i="4" s="1"/>
  <c r="J158" i="4"/>
  <c r="J157" i="4" s="1"/>
  <c r="K158" i="4"/>
  <c r="K157" i="4" s="1"/>
  <c r="L158" i="4"/>
  <c r="L157" i="4" s="1"/>
  <c r="I163" i="4"/>
  <c r="I162" i="4" s="1"/>
  <c r="I161" i="4" s="1"/>
  <c r="J163" i="4"/>
  <c r="J162" i="4" s="1"/>
  <c r="J161" i="4" s="1"/>
  <c r="K163" i="4"/>
  <c r="K162" i="4" s="1"/>
  <c r="K161" i="4" s="1"/>
  <c r="L163" i="4"/>
  <c r="L162" i="4" s="1"/>
  <c r="L161" i="4" s="1"/>
  <c r="I167" i="4"/>
  <c r="I166" i="4" s="1"/>
  <c r="J167" i="4"/>
  <c r="J166" i="4" s="1"/>
  <c r="K167" i="4"/>
  <c r="K166" i="4" s="1"/>
  <c r="L167" i="4"/>
  <c r="L166" i="4" s="1"/>
  <c r="K171" i="4"/>
  <c r="I172" i="4"/>
  <c r="I171" i="4" s="1"/>
  <c r="J172" i="4"/>
  <c r="J171" i="4" s="1"/>
  <c r="K172" i="4"/>
  <c r="L172" i="4"/>
  <c r="L171" i="4" s="1"/>
  <c r="I180" i="4"/>
  <c r="I179" i="4" s="1"/>
  <c r="J180" i="4"/>
  <c r="J179" i="4" s="1"/>
  <c r="K180" i="4"/>
  <c r="K179" i="4" s="1"/>
  <c r="L180" i="4"/>
  <c r="L179" i="4" s="1"/>
  <c r="I183" i="4"/>
  <c r="I182" i="4" s="1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M188" i="4"/>
  <c r="N188" i="4"/>
  <c r="O188" i="4"/>
  <c r="P188" i="4"/>
  <c r="I194" i="4"/>
  <c r="I193" i="4" s="1"/>
  <c r="J194" i="4"/>
  <c r="J193" i="4" s="1"/>
  <c r="K194" i="4"/>
  <c r="K193" i="4" s="1"/>
  <c r="L194" i="4"/>
  <c r="L193" i="4" s="1"/>
  <c r="I199" i="4"/>
  <c r="I198" i="4" s="1"/>
  <c r="J199" i="4"/>
  <c r="J198" i="4" s="1"/>
  <c r="K199" i="4"/>
  <c r="K198" i="4" s="1"/>
  <c r="L199" i="4"/>
  <c r="L198" i="4" s="1"/>
  <c r="I203" i="4"/>
  <c r="I202" i="4" s="1"/>
  <c r="I201" i="4" s="1"/>
  <c r="J203" i="4"/>
  <c r="J202" i="4" s="1"/>
  <c r="J201" i="4" s="1"/>
  <c r="K203" i="4"/>
  <c r="K202" i="4" s="1"/>
  <c r="K201" i="4" s="1"/>
  <c r="L203" i="4"/>
  <c r="L202" i="4" s="1"/>
  <c r="L201" i="4" s="1"/>
  <c r="I210" i="4"/>
  <c r="I209" i="4" s="1"/>
  <c r="J210" i="4"/>
  <c r="J209" i="4" s="1"/>
  <c r="J208" i="4" s="1"/>
  <c r="K210" i="4"/>
  <c r="K209" i="4" s="1"/>
  <c r="L210" i="4"/>
  <c r="L209" i="4" s="1"/>
  <c r="I213" i="4"/>
  <c r="I212" i="4" s="1"/>
  <c r="J213" i="4"/>
  <c r="J212" i="4" s="1"/>
  <c r="K213" i="4"/>
  <c r="K212" i="4" s="1"/>
  <c r="L213" i="4"/>
  <c r="L212" i="4" s="1"/>
  <c r="I222" i="4"/>
  <c r="I221" i="4" s="1"/>
  <c r="I220" i="4" s="1"/>
  <c r="J222" i="4"/>
  <c r="J221" i="4" s="1"/>
  <c r="J220" i="4" s="1"/>
  <c r="K222" i="4"/>
  <c r="K221" i="4" s="1"/>
  <c r="K220" i="4" s="1"/>
  <c r="L222" i="4"/>
  <c r="L221" i="4" s="1"/>
  <c r="L220" i="4" s="1"/>
  <c r="I226" i="4"/>
  <c r="I225" i="4" s="1"/>
  <c r="I224" i="4" s="1"/>
  <c r="J226" i="4"/>
  <c r="J225" i="4" s="1"/>
  <c r="J224" i="4" s="1"/>
  <c r="K226" i="4"/>
  <c r="K225" i="4" s="1"/>
  <c r="K224" i="4" s="1"/>
  <c r="L226" i="4"/>
  <c r="L225" i="4" s="1"/>
  <c r="L224" i="4" s="1"/>
  <c r="K232" i="4"/>
  <c r="I233" i="4"/>
  <c r="I232" i="4" s="1"/>
  <c r="J233" i="4"/>
  <c r="J232" i="4" s="1"/>
  <c r="K233" i="4"/>
  <c r="L233" i="4"/>
  <c r="L232" i="4" s="1"/>
  <c r="I235" i="4"/>
  <c r="J235" i="4"/>
  <c r="K235" i="4"/>
  <c r="L235" i="4"/>
  <c r="I238" i="4"/>
  <c r="J238" i="4"/>
  <c r="K238" i="4"/>
  <c r="L238" i="4"/>
  <c r="I242" i="4"/>
  <c r="I241" i="4" s="1"/>
  <c r="J242" i="4"/>
  <c r="J241" i="4" s="1"/>
  <c r="K242" i="4"/>
  <c r="K241" i="4" s="1"/>
  <c r="L242" i="4"/>
  <c r="L241" i="4" s="1"/>
  <c r="I246" i="4"/>
  <c r="I245" i="4" s="1"/>
  <c r="J246" i="4"/>
  <c r="J245" i="4" s="1"/>
  <c r="K246" i="4"/>
  <c r="K245" i="4" s="1"/>
  <c r="L246" i="4"/>
  <c r="L245" i="4" s="1"/>
  <c r="I250" i="4"/>
  <c r="I249" i="4" s="1"/>
  <c r="J250" i="4"/>
  <c r="J249" i="4" s="1"/>
  <c r="K250" i="4"/>
  <c r="K249" i="4" s="1"/>
  <c r="L250" i="4"/>
  <c r="L249" i="4" s="1"/>
  <c r="I254" i="4"/>
  <c r="I253" i="4" s="1"/>
  <c r="J254" i="4"/>
  <c r="J253" i="4" s="1"/>
  <c r="K254" i="4"/>
  <c r="K253" i="4" s="1"/>
  <c r="L254" i="4"/>
  <c r="L253" i="4" s="1"/>
  <c r="I257" i="4"/>
  <c r="I256" i="4" s="1"/>
  <c r="J257" i="4"/>
  <c r="J256" i="4" s="1"/>
  <c r="K257" i="4"/>
  <c r="K256" i="4" s="1"/>
  <c r="L257" i="4"/>
  <c r="L256" i="4" s="1"/>
  <c r="I260" i="4"/>
  <c r="I259" i="4" s="1"/>
  <c r="J260" i="4"/>
  <c r="J259" i="4" s="1"/>
  <c r="K260" i="4"/>
  <c r="K259" i="4" s="1"/>
  <c r="L260" i="4"/>
  <c r="L259" i="4" s="1"/>
  <c r="I264" i="4"/>
  <c r="J264" i="4"/>
  <c r="I265" i="4"/>
  <c r="J265" i="4"/>
  <c r="K265" i="4"/>
  <c r="K264" i="4" s="1"/>
  <c r="L265" i="4"/>
  <c r="L264" i="4" s="1"/>
  <c r="I267" i="4"/>
  <c r="J267" i="4"/>
  <c r="K267" i="4"/>
  <c r="L267" i="4"/>
  <c r="I270" i="4"/>
  <c r="J270" i="4"/>
  <c r="K270" i="4"/>
  <c r="L270" i="4"/>
  <c r="I274" i="4"/>
  <c r="I273" i="4" s="1"/>
  <c r="J274" i="4"/>
  <c r="J273" i="4" s="1"/>
  <c r="K274" i="4"/>
  <c r="K273" i="4" s="1"/>
  <c r="L274" i="4"/>
  <c r="L273" i="4" s="1"/>
  <c r="I278" i="4"/>
  <c r="I277" i="4" s="1"/>
  <c r="J278" i="4"/>
  <c r="J277" i="4" s="1"/>
  <c r="K278" i="4"/>
  <c r="K277" i="4" s="1"/>
  <c r="L278" i="4"/>
  <c r="L277" i="4" s="1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I289" i="4"/>
  <c r="I288" i="4" s="1"/>
  <c r="J289" i="4"/>
  <c r="J288" i="4" s="1"/>
  <c r="K289" i="4"/>
  <c r="K288" i="4" s="1"/>
  <c r="L289" i="4"/>
  <c r="L288" i="4" s="1"/>
  <c r="I292" i="4"/>
  <c r="I291" i="4" s="1"/>
  <c r="J292" i="4"/>
  <c r="J291" i="4" s="1"/>
  <c r="K292" i="4"/>
  <c r="K291" i="4" s="1"/>
  <c r="L292" i="4"/>
  <c r="L291" i="4" s="1"/>
  <c r="I298" i="4"/>
  <c r="J298" i="4"/>
  <c r="K298" i="4"/>
  <c r="L298" i="4"/>
  <c r="I300" i="4"/>
  <c r="J300" i="4"/>
  <c r="K300" i="4"/>
  <c r="L300" i="4"/>
  <c r="I303" i="4"/>
  <c r="J303" i="4"/>
  <c r="K303" i="4"/>
  <c r="L303" i="4"/>
  <c r="I307" i="4"/>
  <c r="I306" i="4" s="1"/>
  <c r="J307" i="4"/>
  <c r="J306" i="4" s="1"/>
  <c r="K307" i="4"/>
  <c r="K306" i="4" s="1"/>
  <c r="L307" i="4"/>
  <c r="L306" i="4" s="1"/>
  <c r="I311" i="4"/>
  <c r="I310" i="4" s="1"/>
  <c r="J311" i="4"/>
  <c r="J310" i="4" s="1"/>
  <c r="K311" i="4"/>
  <c r="K310" i="4" s="1"/>
  <c r="L311" i="4"/>
  <c r="L310" i="4" s="1"/>
  <c r="I315" i="4"/>
  <c r="I314" i="4" s="1"/>
  <c r="J315" i="4"/>
  <c r="J314" i="4" s="1"/>
  <c r="K315" i="4"/>
  <c r="K314" i="4" s="1"/>
  <c r="L315" i="4"/>
  <c r="L314" i="4" s="1"/>
  <c r="J318" i="4"/>
  <c r="I319" i="4"/>
  <c r="I318" i="4" s="1"/>
  <c r="J319" i="4"/>
  <c r="K319" i="4"/>
  <c r="K318" i="4" s="1"/>
  <c r="L319" i="4"/>
  <c r="L318" i="4" s="1"/>
  <c r="I322" i="4"/>
  <c r="I321" i="4" s="1"/>
  <c r="J322" i="4"/>
  <c r="J321" i="4" s="1"/>
  <c r="K322" i="4"/>
  <c r="K321" i="4" s="1"/>
  <c r="L322" i="4"/>
  <c r="L321" i="4" s="1"/>
  <c r="J324" i="4"/>
  <c r="I325" i="4"/>
  <c r="I324" i="4" s="1"/>
  <c r="J325" i="4"/>
  <c r="K325" i="4"/>
  <c r="K324" i="4" s="1"/>
  <c r="L325" i="4"/>
  <c r="L324" i="4" s="1"/>
  <c r="I330" i="4"/>
  <c r="I329" i="4" s="1"/>
  <c r="J330" i="4"/>
  <c r="J329" i="4" s="1"/>
  <c r="K330" i="4"/>
  <c r="K329" i="4" s="1"/>
  <c r="L330" i="4"/>
  <c r="L329" i="4" s="1"/>
  <c r="I332" i="4"/>
  <c r="J332" i="4"/>
  <c r="K332" i="4"/>
  <c r="L332" i="4"/>
  <c r="I335" i="4"/>
  <c r="J335" i="4"/>
  <c r="K335" i="4"/>
  <c r="L335" i="4"/>
  <c r="I339" i="4"/>
  <c r="I338" i="4" s="1"/>
  <c r="J339" i="4"/>
  <c r="J338" i="4" s="1"/>
  <c r="K339" i="4"/>
  <c r="K338" i="4" s="1"/>
  <c r="L339" i="4"/>
  <c r="L338" i="4" s="1"/>
  <c r="I343" i="4"/>
  <c r="I342" i="4" s="1"/>
  <c r="J343" i="4"/>
  <c r="J342" i="4" s="1"/>
  <c r="K343" i="4"/>
  <c r="K342" i="4" s="1"/>
  <c r="L343" i="4"/>
  <c r="L342" i="4" s="1"/>
  <c r="I347" i="4"/>
  <c r="I346" i="4" s="1"/>
  <c r="J347" i="4"/>
  <c r="J346" i="4" s="1"/>
  <c r="K347" i="4"/>
  <c r="K346" i="4" s="1"/>
  <c r="L347" i="4"/>
  <c r="L346" i="4" s="1"/>
  <c r="I351" i="4"/>
  <c r="I350" i="4" s="1"/>
  <c r="J351" i="4"/>
  <c r="J350" i="4" s="1"/>
  <c r="K351" i="4"/>
  <c r="K350" i="4" s="1"/>
  <c r="L351" i="4"/>
  <c r="L350" i="4" s="1"/>
  <c r="I354" i="4"/>
  <c r="I353" i="4" s="1"/>
  <c r="J354" i="4"/>
  <c r="J353" i="4" s="1"/>
  <c r="K354" i="4"/>
  <c r="K353" i="4" s="1"/>
  <c r="L354" i="4"/>
  <c r="L353" i="4" s="1"/>
  <c r="I357" i="4"/>
  <c r="I356" i="4" s="1"/>
  <c r="J357" i="4"/>
  <c r="J356" i="4" s="1"/>
  <c r="K357" i="4"/>
  <c r="K356" i="4" s="1"/>
  <c r="L357" i="4"/>
  <c r="L356" i="4" s="1"/>
  <c r="I34" i="3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J39" i="3"/>
  <c r="J38" i="3" s="1"/>
  <c r="I40" i="3"/>
  <c r="I39" i="3" s="1"/>
  <c r="I38" i="3" s="1"/>
  <c r="J40" i="3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L62" i="3" s="1"/>
  <c r="L61" i="3" s="1"/>
  <c r="J68" i="3"/>
  <c r="I69" i="3"/>
  <c r="I68" i="3" s="1"/>
  <c r="J69" i="3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79" i="3"/>
  <c r="I78" i="3" s="1"/>
  <c r="I80" i="3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3" i="3"/>
  <c r="I125" i="3"/>
  <c r="I124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7" i="3"/>
  <c r="I166" i="3" s="1"/>
  <c r="J167" i="3"/>
  <c r="J166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I23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5" i="3"/>
  <c r="I286" i="3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J298" i="3"/>
  <c r="K298" i="3"/>
  <c r="L298" i="3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151" i="9" l="1"/>
  <c r="I150" i="9" s="1"/>
  <c r="J208" i="8"/>
  <c r="L151" i="8"/>
  <c r="L150" i="8" s="1"/>
  <c r="K165" i="9"/>
  <c r="J151" i="14"/>
  <c r="J150" i="14" s="1"/>
  <c r="J30" i="21"/>
  <c r="K165" i="4"/>
  <c r="J165" i="4"/>
  <c r="K165" i="10"/>
  <c r="K160" i="10" s="1"/>
  <c r="L31" i="4"/>
  <c r="L151" i="9"/>
  <c r="L150" i="9" s="1"/>
  <c r="L177" i="21"/>
  <c r="L230" i="21"/>
  <c r="J131" i="3"/>
  <c r="J165" i="8"/>
  <c r="J295" i="21"/>
  <c r="K208" i="4"/>
  <c r="K151" i="4"/>
  <c r="K150" i="4" s="1"/>
  <c r="J151" i="11"/>
  <c r="J150" i="11" s="1"/>
  <c r="I151" i="14"/>
  <c r="I150" i="14" s="1"/>
  <c r="J30" i="20"/>
  <c r="L295" i="21"/>
  <c r="I165" i="3"/>
  <c r="J151" i="4"/>
  <c r="J150" i="4" s="1"/>
  <c r="K62" i="6"/>
  <c r="K61" i="6" s="1"/>
  <c r="I208" i="8"/>
  <c r="J109" i="9"/>
  <c r="I89" i="11"/>
  <c r="I208" i="14"/>
  <c r="J208" i="5"/>
  <c r="K178" i="16"/>
  <c r="J151" i="16"/>
  <c r="J150" i="16" s="1"/>
  <c r="J151" i="6"/>
  <c r="J150" i="6" s="1"/>
  <c r="K62" i="8"/>
  <c r="K61" i="8" s="1"/>
  <c r="K31" i="8"/>
  <c r="L89" i="15"/>
  <c r="K208" i="3"/>
  <c r="I151" i="6"/>
  <c r="I150" i="6" s="1"/>
  <c r="J160" i="8"/>
  <c r="I165" i="9"/>
  <c r="I160" i="9" s="1"/>
  <c r="J165" i="16"/>
  <c r="J230" i="20"/>
  <c r="J176" i="20" s="1"/>
  <c r="L295" i="20"/>
  <c r="J131" i="4"/>
  <c r="L62" i="4"/>
  <c r="L61" i="4" s="1"/>
  <c r="J165" i="5"/>
  <c r="J109" i="11"/>
  <c r="I151" i="15"/>
  <c r="I150" i="15" s="1"/>
  <c r="K295" i="21"/>
  <c r="I177" i="20"/>
  <c r="I208" i="3"/>
  <c r="I165" i="6"/>
  <c r="K208" i="15"/>
  <c r="J165" i="15"/>
  <c r="K30" i="20"/>
  <c r="I30" i="20"/>
  <c r="L231" i="3"/>
  <c r="L165" i="3"/>
  <c r="L208" i="3"/>
  <c r="L328" i="3"/>
  <c r="J165" i="3"/>
  <c r="J160" i="3" s="1"/>
  <c r="L31" i="3"/>
  <c r="J297" i="3"/>
  <c r="J296" i="3" s="1"/>
  <c r="J263" i="3"/>
  <c r="L151" i="3"/>
  <c r="L150" i="3" s="1"/>
  <c r="L131" i="3"/>
  <c r="K109" i="3"/>
  <c r="K62" i="3"/>
  <c r="K61" i="3" s="1"/>
  <c r="I263" i="5"/>
  <c r="L231" i="6"/>
  <c r="I297" i="3"/>
  <c r="I296" i="3" s="1"/>
  <c r="L160" i="3"/>
  <c r="K131" i="3"/>
  <c r="I109" i="3"/>
  <c r="J62" i="3"/>
  <c r="J61" i="3" s="1"/>
  <c r="K62" i="5"/>
  <c r="K61" i="5" s="1"/>
  <c r="J263" i="6"/>
  <c r="L208" i="6"/>
  <c r="L297" i="3"/>
  <c r="L296" i="3" s="1"/>
  <c r="L295" i="3" s="1"/>
  <c r="J151" i="3"/>
  <c r="J150" i="3" s="1"/>
  <c r="I131" i="3"/>
  <c r="I89" i="3"/>
  <c r="I62" i="3"/>
  <c r="I61" i="3" s="1"/>
  <c r="K328" i="4"/>
  <c r="L165" i="6"/>
  <c r="K297" i="3"/>
  <c r="K296" i="3" s="1"/>
  <c r="K165" i="3"/>
  <c r="I33" i="3"/>
  <c r="I32" i="3" s="1"/>
  <c r="I31" i="3" s="1"/>
  <c r="K231" i="5"/>
  <c r="I151" i="5"/>
  <c r="I150" i="5" s="1"/>
  <c r="L328" i="6"/>
  <c r="K297" i="4"/>
  <c r="I263" i="4"/>
  <c r="J31" i="4"/>
  <c r="J328" i="5"/>
  <c r="K297" i="5"/>
  <c r="K131" i="5"/>
  <c r="K31" i="5"/>
  <c r="J297" i="6"/>
  <c r="L178" i="6"/>
  <c r="L231" i="9"/>
  <c r="L165" i="9"/>
  <c r="L208" i="10"/>
  <c r="L177" i="10" s="1"/>
  <c r="L165" i="10"/>
  <c r="L160" i="10" s="1"/>
  <c r="L62" i="10"/>
  <c r="L61" i="10" s="1"/>
  <c r="L328" i="11"/>
  <c r="J297" i="4"/>
  <c r="J296" i="4" s="1"/>
  <c r="L208" i="4"/>
  <c r="L165" i="4"/>
  <c r="I33" i="4"/>
  <c r="I32" i="4" s="1"/>
  <c r="I31" i="4" s="1"/>
  <c r="J297" i="5"/>
  <c r="J296" i="5" s="1"/>
  <c r="J295" i="5" s="1"/>
  <c r="K208" i="5"/>
  <c r="K165" i="5"/>
  <c r="K160" i="5" s="1"/>
  <c r="L151" i="5"/>
  <c r="L150" i="5" s="1"/>
  <c r="I297" i="6"/>
  <c r="I296" i="6" s="1"/>
  <c r="J208" i="6"/>
  <c r="L160" i="6"/>
  <c r="L231" i="8"/>
  <c r="L208" i="8"/>
  <c r="L165" i="8"/>
  <c r="L160" i="8" s="1"/>
  <c r="L62" i="8"/>
  <c r="L61" i="8" s="1"/>
  <c r="L328" i="9"/>
  <c r="L208" i="9"/>
  <c r="J263" i="10"/>
  <c r="I297" i="4"/>
  <c r="I296" i="4" s="1"/>
  <c r="L151" i="4"/>
  <c r="L150" i="4" s="1"/>
  <c r="I328" i="5"/>
  <c r="I297" i="5"/>
  <c r="I296" i="5" s="1"/>
  <c r="L178" i="5"/>
  <c r="J109" i="5"/>
  <c r="J89" i="5"/>
  <c r="L297" i="6"/>
  <c r="L62" i="6"/>
  <c r="L61" i="6" s="1"/>
  <c r="I263" i="9"/>
  <c r="L297" i="4"/>
  <c r="L296" i="4" s="1"/>
  <c r="L263" i="4"/>
  <c r="J263" i="4"/>
  <c r="K231" i="4"/>
  <c r="K178" i="4"/>
  <c r="K160" i="4"/>
  <c r="I151" i="4"/>
  <c r="I150" i="4" s="1"/>
  <c r="K109" i="4"/>
  <c r="K62" i="4"/>
  <c r="K61" i="4" s="1"/>
  <c r="K328" i="5"/>
  <c r="L297" i="5"/>
  <c r="L296" i="5" s="1"/>
  <c r="J231" i="5"/>
  <c r="K178" i="5"/>
  <c r="I131" i="5"/>
  <c r="J62" i="5"/>
  <c r="J61" i="5" s="1"/>
  <c r="I33" i="5"/>
  <c r="I32" i="5" s="1"/>
  <c r="I31" i="5" s="1"/>
  <c r="K297" i="6"/>
  <c r="K296" i="6" s="1"/>
  <c r="I263" i="6"/>
  <c r="K231" i="6"/>
  <c r="L109" i="6"/>
  <c r="L89" i="6"/>
  <c r="L328" i="8"/>
  <c r="L62" i="9"/>
  <c r="L61" i="9" s="1"/>
  <c r="L328" i="10"/>
  <c r="L231" i="10"/>
  <c r="L231" i="11"/>
  <c r="L208" i="11"/>
  <c r="L165" i="11"/>
  <c r="L160" i="11" s="1"/>
  <c r="L62" i="11"/>
  <c r="L61" i="11" s="1"/>
  <c r="J62" i="6"/>
  <c r="J61" i="6" s="1"/>
  <c r="J297" i="8"/>
  <c r="J296" i="8" s="1"/>
  <c r="K151" i="8"/>
  <c r="K150" i="8" s="1"/>
  <c r="J89" i="8"/>
  <c r="I33" i="8"/>
  <c r="I32" i="8" s="1"/>
  <c r="I31" i="8" s="1"/>
  <c r="K297" i="9"/>
  <c r="K296" i="9" s="1"/>
  <c r="K131" i="9"/>
  <c r="K297" i="10"/>
  <c r="K296" i="10" s="1"/>
  <c r="I33" i="10"/>
  <c r="I32" i="10" s="1"/>
  <c r="K297" i="11"/>
  <c r="I33" i="11"/>
  <c r="I32" i="11" s="1"/>
  <c r="L231" i="14"/>
  <c r="L165" i="14"/>
  <c r="L160" i="14" s="1"/>
  <c r="L62" i="14"/>
  <c r="L61" i="14" s="1"/>
  <c r="L208" i="16"/>
  <c r="I297" i="8"/>
  <c r="I296" i="8" s="1"/>
  <c r="J297" i="9"/>
  <c r="J297" i="10"/>
  <c r="J296" i="10" s="1"/>
  <c r="J297" i="11"/>
  <c r="J296" i="11" s="1"/>
  <c r="I208" i="11"/>
  <c r="L208" i="14"/>
  <c r="I263" i="15"/>
  <c r="L328" i="16"/>
  <c r="L165" i="16"/>
  <c r="K328" i="8"/>
  <c r="L297" i="8"/>
  <c r="L296" i="8" s="1"/>
  <c r="L295" i="8" s="1"/>
  <c r="J263" i="8"/>
  <c r="K178" i="8"/>
  <c r="I297" i="9"/>
  <c r="I297" i="10"/>
  <c r="L178" i="10"/>
  <c r="J151" i="10"/>
  <c r="J150" i="10" s="1"/>
  <c r="K31" i="10"/>
  <c r="I297" i="11"/>
  <c r="J263" i="14"/>
  <c r="J62" i="15"/>
  <c r="J61" i="15" s="1"/>
  <c r="L231" i="16"/>
  <c r="K297" i="8"/>
  <c r="K296" i="8" s="1"/>
  <c r="K295" i="8" s="1"/>
  <c r="I263" i="8"/>
  <c r="I328" i="9"/>
  <c r="L297" i="9"/>
  <c r="L296" i="9" s="1"/>
  <c r="L295" i="9" s="1"/>
  <c r="L131" i="9"/>
  <c r="I33" i="9"/>
  <c r="I32" i="9" s="1"/>
  <c r="I31" i="9" s="1"/>
  <c r="L297" i="10"/>
  <c r="J231" i="10"/>
  <c r="J230" i="10" s="1"/>
  <c r="K178" i="10"/>
  <c r="I151" i="10"/>
  <c r="I150" i="10" s="1"/>
  <c r="L89" i="10"/>
  <c r="K62" i="10"/>
  <c r="K61" i="10" s="1"/>
  <c r="L297" i="11"/>
  <c r="L296" i="11" s="1"/>
  <c r="J263" i="11"/>
  <c r="K231" i="11"/>
  <c r="I165" i="11"/>
  <c r="L131" i="11"/>
  <c r="L328" i="14"/>
  <c r="I263" i="14"/>
  <c r="L62" i="16"/>
  <c r="L61" i="16" s="1"/>
  <c r="L89" i="11"/>
  <c r="I62" i="11"/>
  <c r="I61" i="11" s="1"/>
  <c r="K328" i="14"/>
  <c r="L297" i="14"/>
  <c r="L296" i="14" s="1"/>
  <c r="L295" i="14" s="1"/>
  <c r="J208" i="14"/>
  <c r="K178" i="14"/>
  <c r="I62" i="14"/>
  <c r="I61" i="14" s="1"/>
  <c r="J297" i="15"/>
  <c r="J151" i="15"/>
  <c r="J150" i="15" s="1"/>
  <c r="I89" i="15"/>
  <c r="I33" i="15"/>
  <c r="I32" i="15" s="1"/>
  <c r="I31" i="15" s="1"/>
  <c r="I297" i="16"/>
  <c r="I296" i="16" s="1"/>
  <c r="I295" i="16" s="1"/>
  <c r="K165" i="16"/>
  <c r="K160" i="16" s="1"/>
  <c r="K297" i="14"/>
  <c r="K231" i="14"/>
  <c r="K151" i="14"/>
  <c r="K150" i="14" s="1"/>
  <c r="J328" i="15"/>
  <c r="I297" i="15"/>
  <c r="I296" i="15" s="1"/>
  <c r="L231" i="15"/>
  <c r="K231" i="15"/>
  <c r="I178" i="15"/>
  <c r="L62" i="15"/>
  <c r="L61" i="15" s="1"/>
  <c r="K62" i="15"/>
  <c r="K61" i="15" s="1"/>
  <c r="I328" i="16"/>
  <c r="L297" i="16"/>
  <c r="L296" i="16" s="1"/>
  <c r="I151" i="16"/>
  <c r="I150" i="16" s="1"/>
  <c r="K176" i="20"/>
  <c r="K30" i="21"/>
  <c r="J177" i="21"/>
  <c r="K62" i="11"/>
  <c r="K61" i="11" s="1"/>
  <c r="J31" i="11"/>
  <c r="J297" i="14"/>
  <c r="J296" i="14" s="1"/>
  <c r="K62" i="14"/>
  <c r="K61" i="14" s="1"/>
  <c r="L297" i="15"/>
  <c r="L296" i="15" s="1"/>
  <c r="I165" i="15"/>
  <c r="I160" i="15" s="1"/>
  <c r="K297" i="16"/>
  <c r="I263" i="16"/>
  <c r="I208" i="16"/>
  <c r="K62" i="16"/>
  <c r="K61" i="16" s="1"/>
  <c r="J31" i="16"/>
  <c r="J176" i="21"/>
  <c r="J360" i="21" s="1"/>
  <c r="I297" i="14"/>
  <c r="I296" i="14" s="1"/>
  <c r="I33" i="14"/>
  <c r="I32" i="14" s="1"/>
  <c r="I31" i="14" s="1"/>
  <c r="K328" i="15"/>
  <c r="K297" i="15"/>
  <c r="K296" i="15" s="1"/>
  <c r="K295" i="15" s="1"/>
  <c r="K165" i="15"/>
  <c r="K160" i="15" s="1"/>
  <c r="J89" i="15"/>
  <c r="J297" i="16"/>
  <c r="I33" i="16"/>
  <c r="I32" i="16" s="1"/>
  <c r="I31" i="16" s="1"/>
  <c r="I30" i="21"/>
  <c r="L176" i="21"/>
  <c r="I176" i="21"/>
  <c r="L30" i="21"/>
  <c r="K177" i="21"/>
  <c r="I230" i="20"/>
  <c r="L230" i="20"/>
  <c r="L176" i="20" s="1"/>
  <c r="L30" i="20"/>
  <c r="J263" i="16"/>
  <c r="K296" i="16"/>
  <c r="K231" i="16"/>
  <c r="L131" i="16"/>
  <c r="L89" i="16"/>
  <c r="J296" i="16"/>
  <c r="J231" i="16"/>
  <c r="K131" i="16"/>
  <c r="J62" i="16"/>
  <c r="J61" i="16" s="1"/>
  <c r="I231" i="16"/>
  <c r="I230" i="16" s="1"/>
  <c r="J178" i="16"/>
  <c r="J177" i="16" s="1"/>
  <c r="J160" i="16"/>
  <c r="L151" i="16"/>
  <c r="L150" i="16" s="1"/>
  <c r="K109" i="16"/>
  <c r="I62" i="16"/>
  <c r="I61" i="16" s="1"/>
  <c r="L263" i="16"/>
  <c r="L230" i="16" s="1"/>
  <c r="I178" i="16"/>
  <c r="I177" i="16" s="1"/>
  <c r="K151" i="16"/>
  <c r="K150" i="16" s="1"/>
  <c r="J109" i="16"/>
  <c r="K31" i="16"/>
  <c r="K263" i="16"/>
  <c r="I165" i="16"/>
  <c r="I160" i="16" s="1"/>
  <c r="J131" i="16"/>
  <c r="I109" i="16"/>
  <c r="K89" i="16"/>
  <c r="K328" i="16"/>
  <c r="I131" i="16"/>
  <c r="J89" i="16"/>
  <c r="J328" i="16"/>
  <c r="K208" i="16"/>
  <c r="K177" i="16" s="1"/>
  <c r="L178" i="16"/>
  <c r="L177" i="16" s="1"/>
  <c r="L160" i="16"/>
  <c r="L109" i="16"/>
  <c r="I89" i="16"/>
  <c r="L31" i="16"/>
  <c r="L263" i="15"/>
  <c r="J178" i="15"/>
  <c r="J263" i="15"/>
  <c r="I177" i="15"/>
  <c r="I328" i="15"/>
  <c r="L208" i="15"/>
  <c r="J231" i="15"/>
  <c r="L131" i="15"/>
  <c r="L109" i="15"/>
  <c r="J296" i="15"/>
  <c r="I231" i="15"/>
  <c r="I230" i="15" s="1"/>
  <c r="J208" i="15"/>
  <c r="L178" i="15"/>
  <c r="L177" i="15" s="1"/>
  <c r="K131" i="15"/>
  <c r="K109" i="15"/>
  <c r="I62" i="15"/>
  <c r="I61" i="15" s="1"/>
  <c r="K263" i="15"/>
  <c r="K230" i="15" s="1"/>
  <c r="K178" i="15"/>
  <c r="J131" i="15"/>
  <c r="J109" i="15"/>
  <c r="L31" i="15"/>
  <c r="J160" i="15"/>
  <c r="L151" i="15"/>
  <c r="L150" i="15" s="1"/>
  <c r="I131" i="15"/>
  <c r="I109" i="15"/>
  <c r="K89" i="15"/>
  <c r="K31" i="15"/>
  <c r="L328" i="15"/>
  <c r="L165" i="15"/>
  <c r="L160" i="15" s="1"/>
  <c r="K151" i="15"/>
  <c r="K150" i="15" s="1"/>
  <c r="J31" i="15"/>
  <c r="I160" i="14"/>
  <c r="J231" i="14"/>
  <c r="J131" i="14"/>
  <c r="L109" i="14"/>
  <c r="L89" i="14"/>
  <c r="I231" i="14"/>
  <c r="I230" i="14" s="1"/>
  <c r="L178" i="14"/>
  <c r="I131" i="14"/>
  <c r="K109" i="14"/>
  <c r="J62" i="14"/>
  <c r="J61" i="14" s="1"/>
  <c r="L263" i="14"/>
  <c r="L230" i="14" s="1"/>
  <c r="J328" i="14"/>
  <c r="J295" i="14" s="1"/>
  <c r="K296" i="14"/>
  <c r="K263" i="14"/>
  <c r="K31" i="14"/>
  <c r="I328" i="14"/>
  <c r="L131" i="14"/>
  <c r="J109" i="14"/>
  <c r="K89" i="14"/>
  <c r="J31" i="14"/>
  <c r="K208" i="14"/>
  <c r="K177" i="14" s="1"/>
  <c r="J178" i="14"/>
  <c r="K165" i="14"/>
  <c r="K160" i="14" s="1"/>
  <c r="K131" i="14"/>
  <c r="I109" i="14"/>
  <c r="J89" i="14"/>
  <c r="I178" i="14"/>
  <c r="J165" i="14"/>
  <c r="J160" i="14" s="1"/>
  <c r="L151" i="14"/>
  <c r="L150" i="14" s="1"/>
  <c r="I89" i="14"/>
  <c r="L31" i="14"/>
  <c r="K328" i="11"/>
  <c r="I178" i="11"/>
  <c r="I177" i="11" s="1"/>
  <c r="I160" i="11"/>
  <c r="K151" i="11"/>
  <c r="K150" i="11" s="1"/>
  <c r="J328" i="11"/>
  <c r="I263" i="11"/>
  <c r="K208" i="11"/>
  <c r="K178" i="11"/>
  <c r="K165" i="11"/>
  <c r="K160" i="11" s="1"/>
  <c r="I109" i="11"/>
  <c r="I328" i="11"/>
  <c r="K263" i="11"/>
  <c r="K230" i="11" s="1"/>
  <c r="J208" i="11"/>
  <c r="J178" i="11"/>
  <c r="J165" i="11"/>
  <c r="J160" i="11" s="1"/>
  <c r="I151" i="11"/>
  <c r="I150" i="11" s="1"/>
  <c r="J62" i="11"/>
  <c r="J61" i="11" s="1"/>
  <c r="L295" i="11"/>
  <c r="K296" i="11"/>
  <c r="J231" i="11"/>
  <c r="J230" i="11" s="1"/>
  <c r="K131" i="11"/>
  <c r="L109" i="11"/>
  <c r="K89" i="11"/>
  <c r="K31" i="11"/>
  <c r="I231" i="11"/>
  <c r="L178" i="11"/>
  <c r="L177" i="11" s="1"/>
  <c r="K109" i="11"/>
  <c r="I296" i="11"/>
  <c r="L263" i="11"/>
  <c r="I131" i="11"/>
  <c r="I31" i="11"/>
  <c r="L151" i="11"/>
  <c r="L150" i="11" s="1"/>
  <c r="J131" i="11"/>
  <c r="J89" i="11"/>
  <c r="L31" i="11"/>
  <c r="I296" i="10"/>
  <c r="I263" i="10"/>
  <c r="K231" i="10"/>
  <c r="L263" i="10"/>
  <c r="I231" i="10"/>
  <c r="L131" i="10"/>
  <c r="J62" i="10"/>
  <c r="J61" i="10" s="1"/>
  <c r="J328" i="10"/>
  <c r="J295" i="10" s="1"/>
  <c r="K131" i="10"/>
  <c r="K109" i="10"/>
  <c r="I62" i="10"/>
  <c r="I61" i="10" s="1"/>
  <c r="I328" i="10"/>
  <c r="J178" i="10"/>
  <c r="L151" i="10"/>
  <c r="L150" i="10" s="1"/>
  <c r="J109" i="10"/>
  <c r="L296" i="10"/>
  <c r="K208" i="10"/>
  <c r="I178" i="10"/>
  <c r="J165" i="10"/>
  <c r="J160" i="10" s="1"/>
  <c r="K151" i="10"/>
  <c r="K150" i="10" s="1"/>
  <c r="I109" i="10"/>
  <c r="K89" i="10"/>
  <c r="J31" i="10"/>
  <c r="K328" i="10"/>
  <c r="K263" i="10"/>
  <c r="J208" i="10"/>
  <c r="I165" i="10"/>
  <c r="I160" i="10" s="1"/>
  <c r="J131" i="10"/>
  <c r="J89" i="10"/>
  <c r="I31" i="10"/>
  <c r="I208" i="10"/>
  <c r="I131" i="10"/>
  <c r="L109" i="10"/>
  <c r="I89" i="10"/>
  <c r="L31" i="10"/>
  <c r="K208" i="9"/>
  <c r="L160" i="9"/>
  <c r="J131" i="9"/>
  <c r="L109" i="9"/>
  <c r="I296" i="9"/>
  <c r="I295" i="9" s="1"/>
  <c r="K263" i="9"/>
  <c r="J208" i="9"/>
  <c r="L178" i="9"/>
  <c r="K160" i="9"/>
  <c r="K109" i="9"/>
  <c r="L89" i="9"/>
  <c r="K62" i="9"/>
  <c r="K61" i="9" s="1"/>
  <c r="J263" i="9"/>
  <c r="K178" i="9"/>
  <c r="K177" i="9" s="1"/>
  <c r="I131" i="9"/>
  <c r="J62" i="9"/>
  <c r="J61" i="9" s="1"/>
  <c r="K231" i="9"/>
  <c r="J178" i="9"/>
  <c r="K151" i="9"/>
  <c r="K150" i="9" s="1"/>
  <c r="I62" i="9"/>
  <c r="I61" i="9" s="1"/>
  <c r="K328" i="9"/>
  <c r="J296" i="9"/>
  <c r="J231" i="9"/>
  <c r="J151" i="9"/>
  <c r="J150" i="9" s="1"/>
  <c r="K31" i="9"/>
  <c r="J328" i="9"/>
  <c r="L263" i="9"/>
  <c r="L230" i="9" s="1"/>
  <c r="I231" i="9"/>
  <c r="I230" i="9" s="1"/>
  <c r="I178" i="9"/>
  <c r="I177" i="9" s="1"/>
  <c r="J165" i="9"/>
  <c r="J160" i="9" s="1"/>
  <c r="I109" i="9"/>
  <c r="K89" i="9"/>
  <c r="J31" i="9"/>
  <c r="J89" i="9"/>
  <c r="I89" i="9"/>
  <c r="L31" i="9"/>
  <c r="L263" i="8"/>
  <c r="J328" i="8"/>
  <c r="J295" i="8" s="1"/>
  <c r="K263" i="8"/>
  <c r="I131" i="8"/>
  <c r="I89" i="8"/>
  <c r="J109" i="8"/>
  <c r="J62" i="8"/>
  <c r="J61" i="8" s="1"/>
  <c r="J178" i="8"/>
  <c r="J177" i="8" s="1"/>
  <c r="K165" i="8"/>
  <c r="K160" i="8" s="1"/>
  <c r="J151" i="8"/>
  <c r="J150" i="8" s="1"/>
  <c r="I109" i="8"/>
  <c r="I62" i="8"/>
  <c r="I61" i="8" s="1"/>
  <c r="I328" i="8"/>
  <c r="I178" i="8"/>
  <c r="I177" i="8" s="1"/>
  <c r="L89" i="8"/>
  <c r="K231" i="8"/>
  <c r="I165" i="8"/>
  <c r="I160" i="8" s="1"/>
  <c r="L131" i="8"/>
  <c r="J31" i="8"/>
  <c r="J231" i="8"/>
  <c r="J230" i="8" s="1"/>
  <c r="K208" i="8"/>
  <c r="K177" i="8" s="1"/>
  <c r="K131" i="8"/>
  <c r="L109" i="8"/>
  <c r="I231" i="8"/>
  <c r="I230" i="8" s="1"/>
  <c r="L178" i="8"/>
  <c r="J131" i="8"/>
  <c r="K109" i="8"/>
  <c r="K30" i="8" s="1"/>
  <c r="L31" i="8"/>
  <c r="J131" i="6"/>
  <c r="J296" i="6"/>
  <c r="J231" i="6"/>
  <c r="L177" i="6"/>
  <c r="I131" i="6"/>
  <c r="K109" i="6"/>
  <c r="I231" i="6"/>
  <c r="I230" i="6" s="1"/>
  <c r="I62" i="6"/>
  <c r="I61" i="6" s="1"/>
  <c r="K328" i="6"/>
  <c r="L296" i="6"/>
  <c r="L295" i="6" s="1"/>
  <c r="L263" i="6"/>
  <c r="K31" i="6"/>
  <c r="K263" i="6"/>
  <c r="L131" i="6"/>
  <c r="J109" i="6"/>
  <c r="K89" i="6"/>
  <c r="J31" i="6"/>
  <c r="I328" i="6"/>
  <c r="K208" i="6"/>
  <c r="K178" i="6"/>
  <c r="K131" i="6"/>
  <c r="I109" i="6"/>
  <c r="J89" i="6"/>
  <c r="J178" i="6"/>
  <c r="J177" i="6" s="1"/>
  <c r="K165" i="6"/>
  <c r="K160" i="6" s="1"/>
  <c r="L151" i="6"/>
  <c r="L150" i="6" s="1"/>
  <c r="I89" i="6"/>
  <c r="L31" i="6"/>
  <c r="J328" i="6"/>
  <c r="I208" i="6"/>
  <c r="I178" i="6"/>
  <c r="J165" i="6"/>
  <c r="J160" i="6" s="1"/>
  <c r="I160" i="6"/>
  <c r="K151" i="6"/>
  <c r="K150" i="6" s="1"/>
  <c r="I31" i="6"/>
  <c r="L131" i="5"/>
  <c r="K296" i="5"/>
  <c r="K295" i="5" s="1"/>
  <c r="J178" i="5"/>
  <c r="J177" i="5" s="1"/>
  <c r="L109" i="5"/>
  <c r="L89" i="5"/>
  <c r="L31" i="5"/>
  <c r="L263" i="5"/>
  <c r="L208" i="5"/>
  <c r="L177" i="5" s="1"/>
  <c r="L165" i="5"/>
  <c r="L160" i="5" s="1"/>
  <c r="J160" i="5"/>
  <c r="J131" i="5"/>
  <c r="I109" i="5"/>
  <c r="I89" i="5"/>
  <c r="K263" i="5"/>
  <c r="K230" i="5" s="1"/>
  <c r="L231" i="5"/>
  <c r="L230" i="5" s="1"/>
  <c r="I178" i="5"/>
  <c r="K151" i="5"/>
  <c r="K150" i="5" s="1"/>
  <c r="L62" i="5"/>
  <c r="L61" i="5" s="1"/>
  <c r="L328" i="5"/>
  <c r="J263" i="5"/>
  <c r="J230" i="5" s="1"/>
  <c r="J151" i="5"/>
  <c r="J150" i="5" s="1"/>
  <c r="I208" i="5"/>
  <c r="I165" i="5"/>
  <c r="I160" i="5" s="1"/>
  <c r="I231" i="5"/>
  <c r="I230" i="5" s="1"/>
  <c r="K109" i="5"/>
  <c r="K89" i="5"/>
  <c r="I62" i="5"/>
  <c r="I61" i="5" s="1"/>
  <c r="J31" i="5"/>
  <c r="J328" i="4"/>
  <c r="J295" i="4" s="1"/>
  <c r="K296" i="4"/>
  <c r="K295" i="4" s="1"/>
  <c r="K263" i="4"/>
  <c r="K230" i="4" s="1"/>
  <c r="I328" i="4"/>
  <c r="I295" i="4" s="1"/>
  <c r="L131" i="4"/>
  <c r="K89" i="4"/>
  <c r="J62" i="4"/>
  <c r="J61" i="4" s="1"/>
  <c r="J178" i="4"/>
  <c r="J177" i="4" s="1"/>
  <c r="J160" i="4"/>
  <c r="K131" i="4"/>
  <c r="L109" i="4"/>
  <c r="I62" i="4"/>
  <c r="I61" i="4" s="1"/>
  <c r="L231" i="4"/>
  <c r="L230" i="4" s="1"/>
  <c r="I178" i="4"/>
  <c r="J109" i="4"/>
  <c r="I208" i="4"/>
  <c r="I165" i="4"/>
  <c r="I160" i="4" s="1"/>
  <c r="I109" i="4"/>
  <c r="L89" i="4"/>
  <c r="J231" i="4"/>
  <c r="J230" i="4" s="1"/>
  <c r="J89" i="4"/>
  <c r="L328" i="4"/>
  <c r="L295" i="4" s="1"/>
  <c r="I231" i="4"/>
  <c r="I230" i="4" s="1"/>
  <c r="L178" i="4"/>
  <c r="L177" i="4" s="1"/>
  <c r="L160" i="4"/>
  <c r="I131" i="4"/>
  <c r="I89" i="4"/>
  <c r="K31" i="4"/>
  <c r="J231" i="3"/>
  <c r="J230" i="3" s="1"/>
  <c r="J178" i="3"/>
  <c r="J89" i="3"/>
  <c r="I328" i="3"/>
  <c r="J328" i="3"/>
  <c r="J295" i="3" s="1"/>
  <c r="J208" i="3"/>
  <c r="I160" i="3"/>
  <c r="J109" i="3"/>
  <c r="J31" i="3"/>
  <c r="I178" i="3"/>
  <c r="L109" i="3"/>
  <c r="I263" i="3"/>
  <c r="I230" i="3" s="1"/>
  <c r="L178" i="3"/>
  <c r="L177" i="3" s="1"/>
  <c r="K151" i="3"/>
  <c r="K150" i="3" s="1"/>
  <c r="K89" i="3"/>
  <c r="K328" i="3"/>
  <c r="K295" i="3" s="1"/>
  <c r="K178" i="3"/>
  <c r="K160" i="3"/>
  <c r="K231" i="3"/>
  <c r="L263" i="3"/>
  <c r="L230" i="3" s="1"/>
  <c r="K31" i="3"/>
  <c r="K263" i="3"/>
  <c r="I151" i="3"/>
  <c r="I150" i="3" s="1"/>
  <c r="L89" i="3"/>
  <c r="K230" i="6" l="1"/>
  <c r="J230" i="14"/>
  <c r="J176" i="14" s="1"/>
  <c r="J295" i="15"/>
  <c r="K30" i="10"/>
  <c r="L230" i="10"/>
  <c r="I295" i="14"/>
  <c r="I176" i="20"/>
  <c r="I360" i="20" s="1"/>
  <c r="L177" i="8"/>
  <c r="L230" i="15"/>
  <c r="K176" i="21"/>
  <c r="K360" i="21" s="1"/>
  <c r="L177" i="14"/>
  <c r="L176" i="14" s="1"/>
  <c r="I295" i="8"/>
  <c r="K177" i="5"/>
  <c r="K177" i="4"/>
  <c r="I295" i="3"/>
  <c r="L30" i="9"/>
  <c r="L230" i="11"/>
  <c r="K295" i="14"/>
  <c r="K360" i="20"/>
  <c r="L295" i="15"/>
  <c r="K30" i="16"/>
  <c r="L30" i="4"/>
  <c r="L230" i="8"/>
  <c r="L176" i="8" s="1"/>
  <c r="I230" i="10"/>
  <c r="I230" i="11"/>
  <c r="J30" i="16"/>
  <c r="I177" i="6"/>
  <c r="I176" i="6" s="1"/>
  <c r="I360" i="6" s="1"/>
  <c r="L177" i="9"/>
  <c r="K177" i="15"/>
  <c r="K176" i="15" s="1"/>
  <c r="I295" i="15"/>
  <c r="J360" i="20"/>
  <c r="I177" i="3"/>
  <c r="J30" i="15"/>
  <c r="L30" i="3"/>
  <c r="K177" i="3"/>
  <c r="K176" i="3" s="1"/>
  <c r="K177" i="10"/>
  <c r="J295" i="11"/>
  <c r="J177" i="14"/>
  <c r="K230" i="14"/>
  <c r="K176" i="14" s="1"/>
  <c r="J230" i="16"/>
  <c r="I30" i="3"/>
  <c r="K30" i="4"/>
  <c r="I30" i="6"/>
  <c r="J177" i="9"/>
  <c r="L295" i="10"/>
  <c r="L176" i="10" s="1"/>
  <c r="L295" i="16"/>
  <c r="L176" i="16" s="1"/>
  <c r="J30" i="4"/>
  <c r="I295" i="6"/>
  <c r="L230" i="6"/>
  <c r="L176" i="6" s="1"/>
  <c r="J230" i="6"/>
  <c r="K230" i="9"/>
  <c r="I177" i="14"/>
  <c r="J295" i="16"/>
  <c r="J30" i="5"/>
  <c r="K295" i="6"/>
  <c r="I30" i="9"/>
  <c r="I30" i="10"/>
  <c r="J177" i="11"/>
  <c r="J176" i="11" s="1"/>
  <c r="J230" i="15"/>
  <c r="J30" i="3"/>
  <c r="K30" i="5"/>
  <c r="I177" i="5"/>
  <c r="K30" i="9"/>
  <c r="L30" i="11"/>
  <c r="I30" i="11"/>
  <c r="I295" i="11"/>
  <c r="K177" i="11"/>
  <c r="L360" i="21"/>
  <c r="I295" i="5"/>
  <c r="I360" i="21"/>
  <c r="L360" i="20"/>
  <c r="J176" i="16"/>
  <c r="K230" i="16"/>
  <c r="I176" i="16"/>
  <c r="K295" i="16"/>
  <c r="L30" i="16"/>
  <c r="I30" i="16"/>
  <c r="I30" i="15"/>
  <c r="I176" i="15"/>
  <c r="L30" i="15"/>
  <c r="K30" i="15"/>
  <c r="J177" i="15"/>
  <c r="L176" i="15"/>
  <c r="L30" i="14"/>
  <c r="K30" i="14"/>
  <c r="I176" i="14"/>
  <c r="I30" i="14"/>
  <c r="J30" i="14"/>
  <c r="J30" i="11"/>
  <c r="K295" i="11"/>
  <c r="K30" i="11"/>
  <c r="L176" i="11"/>
  <c r="K295" i="10"/>
  <c r="I177" i="10"/>
  <c r="J177" i="10"/>
  <c r="J176" i="10" s="1"/>
  <c r="J30" i="10"/>
  <c r="L30" i="10"/>
  <c r="K230" i="10"/>
  <c r="I295" i="10"/>
  <c r="J30" i="9"/>
  <c r="L176" i="9"/>
  <c r="L360" i="9" s="1"/>
  <c r="K295" i="9"/>
  <c r="J230" i="9"/>
  <c r="I176" i="9"/>
  <c r="J295" i="9"/>
  <c r="I30" i="8"/>
  <c r="L30" i="8"/>
  <c r="K230" i="8"/>
  <c r="K176" i="8" s="1"/>
  <c r="K360" i="8" s="1"/>
  <c r="J176" i="8"/>
  <c r="I176" i="8"/>
  <c r="J30" i="8"/>
  <c r="K30" i="6"/>
  <c r="J30" i="6"/>
  <c r="L30" i="6"/>
  <c r="J295" i="6"/>
  <c r="J176" i="6" s="1"/>
  <c r="K177" i="6"/>
  <c r="K176" i="6" s="1"/>
  <c r="J176" i="5"/>
  <c r="J360" i="5" s="1"/>
  <c r="I30" i="5"/>
  <c r="K176" i="5"/>
  <c r="K360" i="5" s="1"/>
  <c r="L30" i="5"/>
  <c r="L295" i="5"/>
  <c r="L176" i="5" s="1"/>
  <c r="I30" i="4"/>
  <c r="J176" i="4"/>
  <c r="J360" i="4" s="1"/>
  <c r="K176" i="4"/>
  <c r="K360" i="4" s="1"/>
  <c r="I177" i="4"/>
  <c r="I176" i="4" s="1"/>
  <c r="L176" i="4"/>
  <c r="L360" i="4" s="1"/>
  <c r="K30" i="3"/>
  <c r="J177" i="3"/>
  <c r="J176" i="3" s="1"/>
  <c r="J360" i="3" s="1"/>
  <c r="L176" i="3"/>
  <c r="K230" i="3"/>
  <c r="L360" i="6" l="1"/>
  <c r="J360" i="16"/>
  <c r="I176" i="11"/>
  <c r="I360" i="11" s="1"/>
  <c r="L360" i="3"/>
  <c r="I176" i="3"/>
  <c r="I360" i="3" s="1"/>
  <c r="K176" i="11"/>
  <c r="I176" i="5"/>
  <c r="I360" i="5" s="1"/>
  <c r="I360" i="9"/>
  <c r="L360" i="16"/>
  <c r="J360" i="11"/>
  <c r="J360" i="14"/>
  <c r="J176" i="15"/>
  <c r="J360" i="15" s="1"/>
  <c r="K176" i="9"/>
  <c r="K360" i="9" s="1"/>
  <c r="K176" i="10"/>
  <c r="K360" i="10" s="1"/>
  <c r="L360" i="11"/>
  <c r="K176" i="16"/>
  <c r="K360" i="16" s="1"/>
  <c r="I176" i="10"/>
  <c r="I360" i="10" s="1"/>
  <c r="K360" i="3"/>
  <c r="L360" i="5"/>
  <c r="J176" i="9"/>
  <c r="J360" i="9" s="1"/>
  <c r="K360" i="14"/>
  <c r="J360" i="10"/>
  <c r="I360" i="14"/>
  <c r="I360" i="16"/>
  <c r="K360" i="15"/>
  <c r="L360" i="15"/>
  <c r="I360" i="15"/>
  <c r="L360" i="14"/>
  <c r="K360" i="11"/>
  <c r="L360" i="10"/>
  <c r="I360" i="8"/>
  <c r="L360" i="8"/>
  <c r="J360" i="8"/>
  <c r="J360" i="6"/>
  <c r="K360" i="6"/>
  <c r="I360" i="4"/>
</calcChain>
</file>

<file path=xl/sharedStrings.xml><?xml version="1.0" encoding="utf-8"?>
<sst xmlns="http://schemas.openxmlformats.org/spreadsheetml/2006/main" count="6113" uniqueCount="493">
  <si>
    <t>(vardas ir pavardė)</t>
  </si>
  <si>
    <t>(parašas)</t>
  </si>
  <si>
    <t xml:space="preserve">  (vyriausiasis buhalteris (buhalteris)/centralizuotos apskaitos įstaigos vadovas arba jo įgaliotas asmuo</t>
  </si>
  <si>
    <t>Albina Strumylienė</t>
  </si>
  <si>
    <t>Vyr.buhalterė</t>
  </si>
  <si>
    <t xml:space="preserve">      (įstaigos vadovo ar jo įgalioto asmens pareigų  pavadinimas)</t>
  </si>
  <si>
    <t>Laima Navickienė</t>
  </si>
  <si>
    <t>Direktorė</t>
  </si>
  <si>
    <t>IŠ VISO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</si>
  <si>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</si>
  <si>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</si>
  <si>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</si>
  <si>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</si>
  <si>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</si>
  <si>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</si>
  <si>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</si>
  <si>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</si>
  <si>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</si>
  <si>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</si>
  <si>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</si>
  <si>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</si>
  <si>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</si>
  <si>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</si>
  <si>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</si>
  <si>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</si>
  <si>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</si>
  <si>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</si>
  <si>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</si>
  <si>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</si>
  <si>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</si>
  <si>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</si>
  <si>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</si>
  <si>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t>Akcijos (išpirktos)</t>
  </si>
  <si>
    <t>Ilgalaikės  paskolos (grąžintos)</t>
  </si>
  <si>
    <t>Kiti trumpalaikiai indėlai</t>
  </si>
  <si>
    <t>Grynieji pinigai ir indėliai</t>
  </si>
  <si>
    <t>Vidaus finansinių įsipareigojimų vykdymo išlaidos ( 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</si>
  <si>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</si>
  <si>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</si>
  <si>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</si>
  <si>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</si>
  <si>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</si>
  <si>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</si>
  <si>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</si>
  <si>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</si>
  <si>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</si>
  <si>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</si>
  <si>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</si>
  <si>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</si>
  <si>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</si>
  <si>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</si>
  <si>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(investavimas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</si>
  <si>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</si>
  <si>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</si>
  <si>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</si>
  <si>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</si>
  <si>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</si>
  <si>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</si>
  <si>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</si>
  <si>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</si>
  <si>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</si>
  <si>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t>Vertybiniai popieriai (įsigyti iš rezidentų)</t>
  </si>
  <si>
    <t xml:space="preserve">Kiti ilgalaikiai indėliai </t>
  </si>
  <si>
    <t xml:space="preserve">Pervedamieji indėliai </t>
  </si>
  <si>
    <t>Vidaus finansinio turto padidėjimo išlaidos (investavimas į rezidentus išlaidos)</t>
  </si>
  <si>
    <t>Finansinio turto padidėjimo išlaidos (finansinio turto įsigijimo/investavimo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</si>
  <si>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</si>
  <si>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</si>
  <si>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</si>
  <si>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t>Biologinio turto ir žemės gelmių  išteklių įsigijimo išlaidos</t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</si>
  <si>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</si>
  <si>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</si>
  <si>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</si>
  <si>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</si>
  <si>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t>Prekių, skirtų parduoti arba perduoti įsigijimo išlaidos</t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</si>
  <si>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</si>
  <si>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</si>
  <si>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</si>
  <si>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</si>
  <si>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</si>
  <si>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</si>
  <si>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</si>
  <si>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</si>
  <si>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t>Kompiuterinės programinės įrangos ir kompiuterinės programinės įrangos licencijų įsigijimo išlaidos</t>
  </si>
  <si>
    <t>Nematerialiojo turto kūrimo ir įsigijimo išlaidos</t>
  </si>
  <si>
    <t>Kito ilgalaikio materialiojo turto įsigijimo išlaidos</t>
  </si>
  <si>
    <t>Kitų vertybių įsigijimo išlaidos</t>
  </si>
  <si>
    <t>Antikvarinių ir kitų meno kūrinių įsigijimo išlaidos</t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</si>
  <si>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</si>
  <si>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</si>
  <si>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</si>
  <si>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</si>
  <si>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</si>
  <si>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</si>
  <si>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</si>
  <si>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</si>
  <si>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</si>
  <si>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</si>
  <si>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</si>
  <si>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</si>
  <si>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</si>
  <si>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</si>
  <si>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</si>
  <si>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</si>
  <si>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</si>
  <si>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</si>
  <si>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</si>
  <si>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</si>
  <si>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</si>
  <si>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</si>
  <si>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</si>
  <si>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</si>
  <si>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</si>
  <si>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</si>
  <si>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</si>
  <si>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</si>
  <si>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</si>
  <si>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</si>
  <si>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</si>
  <si>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</si>
  <si>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</si>
  <si>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</si>
  <si>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</si>
  <si>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</si>
  <si>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</si>
  <si>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</si>
  <si>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</si>
  <si>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</si>
  <si>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</si>
  <si>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</si>
  <si>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</si>
  <si>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</si>
  <si>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</si>
  <si>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</si>
  <si>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</si>
  <si>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</si>
  <si>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Su nuosavais ištekliais susijusios baudos,  delspinigiai ir neigiamos palūkanos</t>
  </si>
  <si>
    <t>Su nuosavais ištekliais susijusios baudos, delspinigiai ir neigiamos palūkanos</t>
  </si>
  <si>
    <t>Su nuosavais ištekliais susijusios baudos,delspinigiai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</si>
  <si>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</si>
  <si>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</si>
  <si>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</si>
  <si>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</si>
  <si>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</si>
  <si>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</si>
  <si>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</si>
  <si>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</si>
  <si>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</si>
  <si>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</si>
  <si>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</si>
  <si>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</si>
  <si>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</si>
  <si>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</si>
  <si>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</si>
  <si>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</si>
  <si>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</si>
  <si>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</si>
  <si>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</si>
  <si>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</si>
  <si>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</si>
  <si>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</si>
  <si>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</si>
  <si>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</si>
  <si>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</si>
  <si>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</si>
  <si>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</si>
  <si>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</si>
  <si>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t>Palūkanos kitiems valdžios sektoriaus subjektams</t>
  </si>
  <si>
    <t>Palūkanos kitiems valdžios sektoriaus  subjektams</t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</si>
  <si>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</si>
  <si>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</si>
  <si>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</si>
  <si>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</si>
  <si>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</si>
  <si>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</si>
  <si>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</si>
  <si>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</si>
  <si>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</si>
  <si>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</si>
  <si>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</si>
  <si>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</si>
  <si>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</si>
  <si>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</si>
  <si>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</si>
  <si>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</si>
  <si>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</si>
  <si>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</si>
  <si>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</si>
  <si>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</si>
  <si>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</si>
  <si>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</si>
  <si>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</si>
  <si>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</si>
  <si>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</si>
  <si>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</si>
  <si>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>Darbo užmokestis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</si>
  <si>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</si>
  <si>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</si>
  <si>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</si>
  <si>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</si>
  <si>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</si>
  <si>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</si>
  <si>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</si>
  <si>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</si>
  <si>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</si>
  <si>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</si>
  <si>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</si>
  <si>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Išlaidų pavadinimas</t>
  </si>
  <si>
    <t>Išlaidų ekonominės klasifikacijos kodas</t>
  </si>
  <si>
    <t>(eurais, ct)</t>
  </si>
  <si>
    <t>Savivaldybės biudžeto lėšos</t>
  </si>
  <si>
    <t>01</t>
  </si>
  <si>
    <t>09</t>
  </si>
  <si>
    <t>Valstybės funkcijos</t>
  </si>
  <si>
    <t>SB</t>
  </si>
  <si>
    <t>Finansavimo šaltinio</t>
  </si>
  <si>
    <t>Programos</t>
  </si>
  <si>
    <t>1.4.4.28. Švietimo įstaigų patalpų remontas, mokyklinių autobusų remontas, buitinės, organizacinės technikos, mokymo priemonių įsigijimas</t>
  </si>
  <si>
    <t>291793050</t>
  </si>
  <si>
    <t>Įstaigos</t>
  </si>
  <si>
    <t>Mokyklos, priskiriamos ikimokyklinio ugdymo mokyklos tipui</t>
  </si>
  <si>
    <t>Departamento</t>
  </si>
  <si>
    <t xml:space="preserve">                    Ministerijos / Savivaldybės</t>
  </si>
  <si>
    <t>Kodas</t>
  </si>
  <si>
    <t>(programos pavadinimas)</t>
  </si>
  <si>
    <t>Žinių visuomenės plėtros programa</t>
  </si>
  <si>
    <t xml:space="preserve">                                                                      (data)</t>
  </si>
  <si>
    <t>2020.04.02 Nr.________________</t>
  </si>
  <si>
    <t>ATASKAITA</t>
  </si>
  <si>
    <t>(metinė, ketvirtinė)</t>
  </si>
  <si>
    <t>1 ketvirtis</t>
  </si>
  <si>
    <t>2020 M. KOVO MĖN. 31 D.</t>
  </si>
  <si>
    <t>BIUDŽETO IŠLAIDŲ SĄMATOS VYKDYMO</t>
  </si>
  <si>
    <t>(įstaigos pavadinimas, kodas Juridinių asmenų registre, adresas)</t>
  </si>
  <si>
    <t>Veiviržėnų Jurgio Šaulio gimnazija, 291793050, MOKYKLOS 1,VEIVIRŽĖNAI</t>
  </si>
  <si>
    <t>2019 m. gruodžio 30 d. įsakymo Nr.1K-405 redakcija)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</si>
  <si>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</si>
  <si>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</si>
  <si>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</si>
  <si>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</si>
  <si>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Forma Nr. 2 patvirtinta</t>
  </si>
  <si>
    <t>02</t>
  </si>
  <si>
    <t>1.1.1.12. Bendrųjų ugdymo planų, ikimokyklinio ir priešmokyklinio ugdymo programos įgyvendinimas bei tinkamos ugdymo aplinkos užtikrinimas Veiviržėnų Jurgio Šaulio gimnazijoje</t>
  </si>
  <si>
    <t>Mokyklos, priskiriamos vidurinės mokyklos tipui</t>
  </si>
  <si>
    <t>Mokyklos, priskiriamos pradinės mokyklos tipui, kitos mokyklos, vykdančios priešmokyklinio ugdymo pr</t>
  </si>
  <si>
    <t>Mokymo lėšos</t>
  </si>
  <si>
    <t>ML</t>
  </si>
  <si>
    <t xml:space="preserve"> </t>
  </si>
  <si>
    <t>Pajamos už paslaugas ir nuomą</t>
  </si>
  <si>
    <t>S</t>
  </si>
  <si>
    <t>2020.04.03 Nr.________________</t>
  </si>
  <si>
    <t>Vyr,buhalteris</t>
  </si>
  <si>
    <t>Vyriausiasis buhalteris</t>
  </si>
  <si>
    <t>Įstaigos vadovas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</si>
  <si>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</si>
  <si>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 iš jų gaunantys DU iš ML lėšų</t>
  </si>
  <si>
    <t>Švietimo pagalbos darbuotojai</t>
  </si>
  <si>
    <t>Pedagogai, iš viso</t>
  </si>
  <si>
    <t>iš jų gaunantys DU  iš ML lėšų</t>
  </si>
  <si>
    <t>Iš viso</t>
  </si>
  <si>
    <t xml:space="preserve"> iš jų  pareigybės prisk. D lygiui</t>
  </si>
  <si>
    <t>Kiti darbuotojai</t>
  </si>
  <si>
    <t>Bibliotekininkai</t>
  </si>
  <si>
    <t>Mokytojų padėjėjai</t>
  </si>
  <si>
    <t>Pedag. švietimo pagalbos darb.</t>
  </si>
  <si>
    <t>Kiti pedagoginiai darbuotojai</t>
  </si>
  <si>
    <t>iš jų gaunantys DU iš ML lėšų</t>
  </si>
  <si>
    <t>Mokytojai, iš viso</t>
  </si>
  <si>
    <t xml:space="preserve"> Įstaigos  vadovas, vadovo pavaduotojai ugymui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</si>
  <si>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</si>
  <si>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</si>
  <si>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</si>
  <si>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</si>
  <si>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</si>
  <si>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</si>
  <si>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</si>
  <si>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</si>
  <si>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</si>
  <si>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</si>
  <si>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</si>
  <si>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</si>
  <si>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</si>
  <si>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</si>
  <si>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</si>
  <si>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</si>
  <si>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</si>
  <si>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</si>
  <si>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Vaikų (mokinių) skaičius</t>
  </si>
  <si>
    <t>Vidurinis ugdymas</t>
  </si>
  <si>
    <t>Grupių (klasių) skaičius</t>
  </si>
  <si>
    <t>Programa:</t>
  </si>
  <si>
    <t>x</t>
  </si>
  <si>
    <t>Įstaigų skaičius</t>
  </si>
  <si>
    <t>Įvykdyta</t>
  </si>
  <si>
    <t>Patikslintas planas</t>
  </si>
  <si>
    <t xml:space="preserve"> Laikotarpio pabaigoje</t>
  </si>
  <si>
    <t>Rodiklio pavadinimas</t>
  </si>
  <si>
    <t>Ataskaitinio laikotarpio</t>
  </si>
  <si>
    <t>(data ir numeris)</t>
  </si>
  <si>
    <t>IKIMOKYKLINIŲ, VISŲ TIPŲ BENDROJO UGDYMO MOKYKLŲ, KITŲ ŠVIETIMO ĮSTAIGŲ TINKLO, KONTINGENTO, ETATŲ  IR IŠLAIDŲ DARBO UŽMOKESČIUI  PLANO ĮVYKDYMO ATASKAITA 2020  m.03 mėn.  31d.</t>
  </si>
  <si>
    <t>(Įstaigos pavadinimas, kodas)</t>
  </si>
  <si>
    <t>VEIVIRŽĖNŲ JURGIO ŠAULIO GIMNAZIJA 291793050</t>
  </si>
  <si>
    <t>Forma Nr. B-2   metinė, ketvirtinė                                                  patvirtinta Klaipėdos rajono savivaldybės administracijos direktoriaus  2020 m.  balandžio  1 d. įsakymu Nr AV-724</t>
  </si>
  <si>
    <t>(vadovo ar jo įgalioto asmens pareigos)</t>
  </si>
  <si>
    <t>LAIMA NAVICKIENĖ</t>
  </si>
  <si>
    <t>IŠ VISO:</t>
  </si>
  <si>
    <t>pardavimo pajamos</t>
  </si>
  <si>
    <t>Apskaičiuota prekių , turto ir paslaugų</t>
  </si>
  <si>
    <t>Apskaičiuotas mokestis už turto nuomą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</si>
  <si>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</si>
  <si>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</si>
  <si>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</si>
  <si>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</si>
  <si>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</si>
  <si>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</si>
  <si>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</si>
  <si>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</si>
  <si>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EUR)</t>
  </si>
  <si>
    <t>Veiviržėnai</t>
  </si>
  <si>
    <t xml:space="preserve"> Nr.</t>
  </si>
  <si>
    <t>SAVIVALDYBĖS BIUDŽETINIŲ ĮSTAIGŲ  PAJAMŲ ĮMOKŲ ATASKAITA UŽ 2019  METŲ IV KETVIRTĮ</t>
  </si>
  <si>
    <t>(įstaigos pavadinimas, kodas)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</si>
  <si>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</si>
  <si>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</si>
  <si>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</si>
  <si>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</si>
  <si>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</si>
  <si>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</si>
  <si>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t xml:space="preserve">  </t>
  </si>
  <si>
    <t>vyr.buhalterė</t>
  </si>
  <si>
    <t>X</t>
  </si>
  <si>
    <t>Likutis ataskaitinio laikotarpio pabaigoje,
iš viso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</si>
  <si>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</si>
  <si>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</si>
  <si>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</si>
  <si>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Įmokos už išlaikymą švietimo, socialinės
apsaugos ir kitose įstaigose</t>
  </si>
  <si>
    <t>Pajamų už ilgalaikio ir trumpalaikio materialiojo turto nuomą įmokos</t>
  </si>
  <si>
    <t>Biudžetinių įstaigų pajamų už prekes ir paslaugas įmokos</t>
  </si>
  <si>
    <t>Likutis metų pradžioje, iš viso</t>
  </si>
  <si>
    <t>laikotarpį</t>
  </si>
  <si>
    <t>laikotarpiui</t>
  </si>
  <si>
    <t>ataskaitinį</t>
  </si>
  <si>
    <t>asignavimai</t>
  </si>
  <si>
    <t>per ataskaitinį</t>
  </si>
  <si>
    <t>ataskaitiniam</t>
  </si>
  <si>
    <t>metams</t>
  </si>
  <si>
    <t>asignavimai per</t>
  </si>
  <si>
    <t xml:space="preserve">Panaudoti </t>
  </si>
  <si>
    <t>į biudžetą per</t>
  </si>
  <si>
    <t>įskaitant patikslinimą</t>
  </si>
  <si>
    <t>Pavadinimas</t>
  </si>
  <si>
    <t>Negauti biudžeto</t>
  </si>
  <si>
    <t>Gauti biudžeto</t>
  </si>
  <si>
    <t>Faktinės įmokos</t>
  </si>
  <si>
    <t>Patvirtinta įmokų suma,</t>
  </si>
  <si>
    <t>(Eur., euro cnt.)</t>
  </si>
  <si>
    <t xml:space="preserve"> PAŽYMA APIE PAJAMAS UŽ PASLAUGAS IR NUOMĄ 2020m.kovo 31d.</t>
  </si>
  <si>
    <t>Metinė</t>
  </si>
  <si>
    <t>(Registracijos kodas ir buveinės adresas)</t>
  </si>
  <si>
    <t>Į.K. 291793050 Mokyklos 1 Veiviržėnai Klaipėdos r.</t>
  </si>
  <si>
    <t>įsakymu Nr.(5.1.1) AV - 306</t>
  </si>
  <si>
    <t>(Įstaigos pavadinimas)</t>
  </si>
  <si>
    <t>2018 m. vasario 6 d.</t>
  </si>
  <si>
    <t>Veiviržėnų Jurgio Šaulio gimnazija</t>
  </si>
  <si>
    <t>administracijos direktoriaus</t>
  </si>
  <si>
    <t>Klaipėdos rajono savivaldybės</t>
  </si>
  <si>
    <t xml:space="preserve">P A T V I R T I N T A </t>
  </si>
  <si>
    <t>2020.04.06 Nr.________________</t>
  </si>
  <si>
    <t xml:space="preserve">                                  (vardas ir pavardė)</t>
  </si>
  <si>
    <t xml:space="preserve">  (parašas)</t>
  </si>
  <si>
    <t>Iš viso:</t>
  </si>
  <si>
    <t>Darbdavių socialinė parama</t>
  </si>
  <si>
    <t>2.7.3.1.1.1</t>
  </si>
  <si>
    <t>2.2.1.1.1.30</t>
  </si>
  <si>
    <t>2.2.1.1.1.22.</t>
  </si>
  <si>
    <t>2.2.1.1.1.21.</t>
  </si>
  <si>
    <t>atliekų tvarkymui</t>
  </si>
  <si>
    <t>vandentiekiui, kanalizacijai</t>
  </si>
  <si>
    <t>elektros energijai</t>
  </si>
  <si>
    <t>šildymui</t>
  </si>
  <si>
    <t>iš jų:</t>
  </si>
  <si>
    <t>2.2.1.1.1.20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</si>
  <si>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</si>
  <si>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</si>
  <si>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</si>
  <si>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</si>
  <si>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</si>
  <si>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</si>
  <si>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</si>
  <si>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</si>
  <si>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</si>
  <si>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</si>
  <si>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</si>
  <si>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</si>
  <si>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</si>
  <si>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</si>
  <si>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</si>
  <si>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</si>
  <si>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Prekių ir paslaugų įsigijimo išlaidos</t>
  </si>
  <si>
    <t>2.2.1.</t>
  </si>
  <si>
    <t>Socialinio draudimo įmokos</t>
  </si>
  <si>
    <t>2.1.2.</t>
  </si>
  <si>
    <t>gyventojų pajamų mokestis</t>
  </si>
  <si>
    <t>2.1.1.</t>
  </si>
  <si>
    <t xml:space="preserve">ES/VBES </t>
  </si>
  <si>
    <t>VBD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</si>
  <si>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</si>
  <si>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</si>
  <si>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</si>
  <si>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</si>
  <si>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 xml:space="preserve">savivaldybės
 biudžeto </t>
  </si>
  <si>
    <t xml:space="preserve"> biudžeto lėšos</t>
  </si>
  <si>
    <t xml:space="preserve">Iš viso  </t>
  </si>
  <si>
    <t>(Eurais)</t>
  </si>
  <si>
    <t xml:space="preserve">  Metinė, ketvirtinė</t>
  </si>
  <si>
    <t xml:space="preserve">PAŽYMA PRIE MOKĖTINŲ SUMŲ 2020 M.  Kovo 31d. ATASKAITOS 9 PRIEDO </t>
  </si>
  <si>
    <t>P A T V I R T I N T A</t>
  </si>
  <si>
    <t>MATERIALIOJO IR NEMATERIALIOJO TURTO ĮSIGIJIMO, FINANSINIO TURTO PADIDĖJIMO IR FINANSINIŲ ĮSIPAREIGOJIMŲ VYKDYMO IŠLAIDOS</t>
  </si>
  <si>
    <t>likutis ataskaitinio laikotarpio pabaigoje</t>
  </si>
  <si>
    <t>likutis metų pradžioje</t>
  </si>
  <si>
    <t>Biologinio turto ir žemės gelmių išteklių įsigijimo išlaidos</t>
  </si>
  <si>
    <t>Kitos išlaidos kitiems einamiesiems tikslams</t>
  </si>
  <si>
    <t>Stipendijos</t>
  </si>
  <si>
    <t>Socialinė parama natūra</t>
  </si>
  <si>
    <t>Socialinė parama pinigais</t>
  </si>
  <si>
    <t>Socialinė parama (soc. paramos pašalpos) ir rentos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</si>
  <si>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</si>
  <si>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</si>
  <si>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</si>
  <si>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</si>
  <si>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>iš jų: gyventojų pajamų mokestis</t>
  </si>
  <si>
    <t>Darbo užmokestis pinigais</t>
  </si>
  <si>
    <t>iš viso</t>
  </si>
  <si>
    <t>Mokėtinos sumos</t>
  </si>
  <si>
    <t>(Eurais,ct)</t>
  </si>
  <si>
    <t xml:space="preserve">                          2020.04.07 Nr.________________</t>
  </si>
  <si>
    <t>2020 m. kovo mėn. 31 d.</t>
  </si>
  <si>
    <t>Pradinis ugdymas</t>
  </si>
  <si>
    <t>Žinių plėtros programa</t>
  </si>
  <si>
    <t>2020-,04-03</t>
  </si>
  <si>
    <t>IKIMOKYKLINIŲ, VISŲ TIPŲ BENDROJO UGDYMO MOKYKLŲ, KITŲ ŠVIETIMO ĮSTAIGŲ TINKLO, KONTINGENTO, ETATŲ  IR IŠLAIDŲ DARBO UŽMOKESČIUI  PLANO ĮVYKDYMO ATASKAITA 20 20 m. 03  mėn.   31 d.</t>
  </si>
  <si>
    <t>Veiviržėnų Jurgio Šaulio gimnazija 291793050</t>
  </si>
  <si>
    <t>Ikimokyklinis ir priešmokyklinis ugdymas</t>
  </si>
  <si>
    <t>IKIMOKYKLINIŲ, VISŲ TIPŲ BENDROJO UGDYMO MOKYKLŲ, KITŲ ŠVIETIMO ĮSTAIGŲ TINKLO, KONTINGENTO, ETATŲ  IR IŠLAIDŲ DARBO UŽMOKESČIUI  PLANO ĮVYKDYMO ATASKAITA 20 20          m.    03                       mėn.  31          d.</t>
  </si>
  <si>
    <t>(Parašas) (Vardas ir pavardė)</t>
  </si>
  <si>
    <t>09.02.02.01.</t>
  </si>
  <si>
    <t>Kitoms išlaidoms</t>
  </si>
  <si>
    <t>Atsargoms</t>
  </si>
  <si>
    <t>09.01.02.01.</t>
  </si>
  <si>
    <t>09.01.01.01.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</si>
  <si>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</si>
  <si>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</si>
  <si>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</si>
  <si>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</si>
  <si>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</si>
  <si>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</si>
  <si>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</si>
  <si>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2020-03-31</t>
  </si>
  <si>
    <t>Ataskaitinis laikotarpis:</t>
  </si>
  <si>
    <t>MOKYKLOS 1,VEIVIRŽĖNAI</t>
  </si>
  <si>
    <t>2020 Nr.______</t>
  </si>
  <si>
    <t>PAŽYMA DĖL GAUTINŲ, GAUTŲ IR GRĄŽINTINŲ FINANSAVIMO SUMŲ</t>
  </si>
  <si>
    <t>Klaipėdos raj.savivaldybės administracijos (Biudžeto ir ekonomikos skyriui)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</si>
  <si>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</si>
  <si>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</si>
  <si>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</si>
  <si>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</si>
  <si>
    <t>2020.04.08 Nr.________________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</si>
  <si>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</si>
  <si>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</si>
  <si>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</si>
  <si>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</si>
  <si>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</si>
  <si>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Ilgalaikio materialiojo turto  kūrimo ir įsigijimo išlaidos</t>
  </si>
  <si>
    <t xml:space="preserve">Pervedamos Europos Sąjungos, kitos tarptautinės finansinės paramos ir bendrojo finansavimo lėšos </t>
  </si>
  <si>
    <t xml:space="preserve">Kitos išlaidos </t>
  </si>
  <si>
    <t xml:space="preserve">Socialinio draudimo išmokos (pašalpos) </t>
  </si>
  <si>
    <t xml:space="preserve">Subsidijos iš  biudžeto lėšų </t>
  </si>
  <si>
    <t xml:space="preserve">Prekių ir paslaugų įsigijimo išlaidos </t>
  </si>
  <si>
    <t xml:space="preserve">Darbo užmokestis </t>
  </si>
  <si>
    <t xml:space="preserve">IŠLAIDOS </t>
  </si>
  <si>
    <t>iš jų ilgalaikių įsiskolinimų likutis*</t>
  </si>
  <si>
    <t>Eil.Nr.</t>
  </si>
  <si>
    <t>Ministerijos / Savivaldybės</t>
  </si>
  <si>
    <t xml:space="preserve">                                             (data)</t>
  </si>
  <si>
    <t xml:space="preserve">     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</si>
  <si>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</si>
  <si>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</si>
  <si>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</si>
  <si>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</si>
  <si>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</si>
  <si>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2020 m. kovo 24 d.</t>
  </si>
  <si>
    <t>įsakymu Nr. (5.1.1 E) AV-659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</si>
</sst>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Times New Roman Baltic"/>
    </font>
    <font>
      <vertAlign val="superscript"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b/>
      <sz val="10"/>
      <color indexed="8"/>
      <name val="Times New Roman Baltic"/>
    </font>
    <font>
      <i/>
      <sz val="10"/>
      <color indexed="8"/>
      <name val="Times New Roman Baltic"/>
    </font>
    <font>
      <strike/>
      <sz val="10"/>
      <color indexed="11"/>
      <name val="Times New Roman Baltic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 Baltic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1"/>
      <color indexed="8"/>
      <name val="Times New Roman Baltic"/>
    </font>
    <font>
      <sz val="9"/>
      <color indexed="8"/>
      <name val="Times New Roman Baltic"/>
    </font>
    <font>
      <b/>
      <sz val="12"/>
      <color indexed="8"/>
      <name val="Times New Roman Baltic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sz val="10"/>
      <name val="Times New Roman Baltic"/>
      <charset val="186"/>
    </font>
    <font>
      <i/>
      <sz val="9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charset val="186"/>
    </font>
    <font>
      <sz val="9.1999999999999993"/>
      <name val="Times New Roman Baltic"/>
      <charset val="186"/>
    </font>
    <font>
      <i/>
      <sz val="8"/>
      <name val="Times New Roman Baltic"/>
      <charset val="186"/>
    </font>
    <font>
      <sz val="8"/>
      <name val="Times New Roman"/>
      <family val="1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sz val="10"/>
      <name val="TimesLT"/>
      <family val="1"/>
      <charset val="186"/>
    </font>
    <font>
      <b/>
      <sz val="9"/>
      <name val="Times New Roman"/>
      <family val="1"/>
      <charset val="186"/>
    </font>
    <font>
      <sz val="7.8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trike/>
      <sz val="10"/>
      <name val="Times New Roman Baltic"/>
      <charset val="186"/>
    </font>
    <font>
      <strike/>
      <sz val="9"/>
      <name val="Times New Roman Baltic"/>
      <charset val="186"/>
    </font>
    <font>
      <sz val="11"/>
      <color indexed="8"/>
      <name val="Calibri"/>
    </font>
    <font>
      <vertAlign val="superscript"/>
      <sz val="12"/>
      <color indexed="8"/>
      <name val="Times New Roman"/>
    </font>
    <font>
      <sz val="10"/>
      <color indexed="8"/>
      <name val="Arial"/>
    </font>
    <font>
      <vertAlign val="superscript"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sz val="8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8"/>
      <color indexed="8"/>
      <name val="Arial"/>
    </font>
    <font>
      <b/>
      <sz val="12"/>
      <color indexed="8"/>
      <name val="Times New Roman"/>
    </font>
    <font>
      <sz val="12"/>
      <color indexed="8"/>
      <name val="Arial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 applyFill="0" applyProtection="0"/>
    <xf numFmtId="0" fontId="25" fillId="0" borderId="0"/>
    <xf numFmtId="0" fontId="41" fillId="0" borderId="0"/>
    <xf numFmtId="0" fontId="30" fillId="0" borderId="0"/>
    <xf numFmtId="0" fontId="45" fillId="0" borderId="0"/>
    <xf numFmtId="0" fontId="45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63" fillId="0" borderId="0"/>
    <xf numFmtId="0" fontId="5" fillId="0" borderId="0" applyFill="0" applyProtection="0"/>
    <xf numFmtId="0" fontId="67" fillId="0" borderId="0"/>
    <xf numFmtId="0" fontId="76" fillId="0" borderId="0" applyFill="0" applyProtection="0"/>
  </cellStyleXfs>
  <cellXfs count="838">
    <xf numFmtId="0" fontId="0" fillId="0" borderId="0" xfId="0"/>
    <xf numFmtId="0" fontId="2" fillId="0" borderId="0" xfId="1" applyFill="1" applyProtection="1"/>
    <xf numFmtId="0" fontId="3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4" fillId="0" borderId="1" xfId="1" applyFont="1" applyFill="1" applyBorder="1" applyAlignment="1" applyProtection="1">
      <alignment horizontal="center" vertical="top"/>
    </xf>
    <xf numFmtId="0" fontId="5" fillId="0" borderId="0" xfId="1" applyFont="1" applyFill="1" applyAlignment="1" applyProtection="1">
      <alignment horizontal="center"/>
    </xf>
    <xf numFmtId="0" fontId="7" fillId="0" borderId="2" xfId="1" applyFont="1" applyFill="1" applyBorder="1" applyAlignment="1" applyProtection="1">
      <alignment horizontal="center" vertical="top"/>
    </xf>
    <xf numFmtId="0" fontId="3" fillId="0" borderId="2" xfId="1" applyFont="1" applyFill="1" applyBorder="1" applyProtection="1"/>
    <xf numFmtId="0" fontId="7" fillId="0" borderId="0" xfId="1" applyFont="1" applyFill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 vertical="top"/>
    </xf>
    <xf numFmtId="0" fontId="3" fillId="0" borderId="2" xfId="1" applyFont="1" applyFill="1" applyBorder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2" fontId="3" fillId="2" borderId="4" xfId="1" applyNumberFormat="1" applyFont="1" applyFill="1" applyBorder="1" applyAlignment="1" applyProtection="1">
      <alignment horizontal="right" vertical="center"/>
    </xf>
    <xf numFmtId="0" fontId="8" fillId="0" borderId="5" xfId="1" applyFont="1" applyFill="1" applyBorder="1" applyProtection="1"/>
    <xf numFmtId="0" fontId="3" fillId="0" borderId="3" xfId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0" fontId="3" fillId="0" borderId="4" xfId="1" applyFont="1" applyFill="1" applyBorder="1" applyProtection="1"/>
    <xf numFmtId="0" fontId="3" fillId="0" borderId="3" xfId="1" applyFont="1" applyFill="1" applyBorder="1" applyProtection="1"/>
    <xf numFmtId="0" fontId="3" fillId="0" borderId="6" xfId="1" applyFont="1" applyFill="1" applyBorder="1" applyProtection="1"/>
    <xf numFmtId="2" fontId="3" fillId="0" borderId="4" xfId="1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0" fontId="3" fillId="0" borderId="4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vertical="top" wrapText="1"/>
    </xf>
    <xf numFmtId="0" fontId="3" fillId="0" borderId="6" xfId="1" applyFont="1" applyFill="1" applyBorder="1" applyAlignment="1" applyProtection="1">
      <alignment vertical="top" wrapText="1"/>
    </xf>
    <xf numFmtId="2" fontId="3" fillId="0" borderId="7" xfId="1" applyNumberFormat="1" applyFont="1" applyFill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 applyProtection="1">
      <alignment horizontal="right" vertical="center" wrapText="1"/>
    </xf>
    <xf numFmtId="2" fontId="3" fillId="2" borderId="4" xfId="1" applyNumberFormat="1" applyFont="1" applyFill="1" applyBorder="1" applyAlignment="1" applyProtection="1">
      <alignment horizontal="right" vertical="center" wrapText="1"/>
    </xf>
    <xf numFmtId="0" fontId="3" fillId="0" borderId="8" xfId="1" applyFont="1" applyFill="1" applyBorder="1" applyAlignment="1" applyProtection="1">
      <alignment horizontal="center" vertical="top" wrapText="1"/>
    </xf>
    <xf numFmtId="0" fontId="3" fillId="0" borderId="8" xfId="1" applyFont="1" applyFill="1" applyBorder="1" applyAlignment="1" applyProtection="1">
      <alignment vertical="top" wrapText="1"/>
    </xf>
    <xf numFmtId="0" fontId="3" fillId="0" borderId="7" xfId="1" applyFont="1" applyFill="1" applyBorder="1" applyAlignment="1" applyProtection="1">
      <alignment vertical="top" wrapText="1"/>
    </xf>
    <xf numFmtId="0" fontId="3" fillId="0" borderId="9" xfId="1" applyFont="1" applyFill="1" applyBorder="1" applyAlignment="1" applyProtection="1">
      <alignment vertical="top" wrapText="1"/>
    </xf>
    <xf numFmtId="2" fontId="3" fillId="2" borderId="3" xfId="1" applyNumberFormat="1" applyFont="1" applyFill="1" applyBorder="1" applyAlignment="1" applyProtection="1">
      <alignment horizontal="right" vertical="center" wrapText="1"/>
    </xf>
    <xf numFmtId="2" fontId="3" fillId="2" borderId="6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Fill="1" applyAlignment="1" applyProtection="1">
      <alignment vertical="top" wrapText="1"/>
    </xf>
    <xf numFmtId="2" fontId="3" fillId="2" borderId="10" xfId="1" applyNumberFormat="1" applyFont="1" applyFill="1" applyBorder="1" applyAlignment="1" applyProtection="1">
      <alignment horizontal="right" vertical="center" wrapText="1"/>
    </xf>
    <xf numFmtId="2" fontId="3" fillId="2" borderId="11" xfId="1" applyNumberFormat="1" applyFont="1" applyFill="1" applyBorder="1" applyAlignment="1" applyProtection="1">
      <alignment horizontal="right" vertical="center" wrapText="1"/>
    </xf>
    <xf numFmtId="2" fontId="3" fillId="2" borderId="12" xfId="1" applyNumberFormat="1" applyFont="1" applyFill="1" applyBorder="1" applyAlignment="1" applyProtection="1">
      <alignment horizontal="right" vertical="center" wrapText="1"/>
    </xf>
    <xf numFmtId="0" fontId="3" fillId="0" borderId="12" xfId="1" applyFont="1" applyFill="1" applyBorder="1" applyAlignment="1" applyProtection="1">
      <alignment horizontal="center" vertical="top" wrapText="1"/>
    </xf>
    <xf numFmtId="0" fontId="3" fillId="0" borderId="12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vertical="top" wrapText="1"/>
    </xf>
    <xf numFmtId="0" fontId="3" fillId="0" borderId="11" xfId="1" applyFont="1" applyFill="1" applyBorder="1" applyAlignment="1" applyProtection="1">
      <alignment vertical="top" wrapText="1"/>
    </xf>
    <xf numFmtId="0" fontId="3" fillId="0" borderId="3" xfId="1" applyFont="1" applyFill="1" applyBorder="1" applyAlignment="1" applyProtection="1">
      <alignment horizontal="center" vertical="top" wrapText="1"/>
    </xf>
    <xf numFmtId="0" fontId="3" fillId="0" borderId="13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vertical="top" wrapText="1"/>
    </xf>
    <xf numFmtId="2" fontId="3" fillId="2" borderId="13" xfId="1" applyNumberFormat="1" applyFont="1" applyFill="1" applyBorder="1" applyAlignment="1" applyProtection="1">
      <alignment horizontal="right" vertical="center" wrapText="1"/>
    </xf>
    <xf numFmtId="2" fontId="3" fillId="2" borderId="1" xfId="1" applyNumberFormat="1" applyFont="1" applyFill="1" applyBorder="1" applyAlignment="1" applyProtection="1">
      <alignment horizontal="right" vertical="center" wrapText="1"/>
    </xf>
    <xf numFmtId="2" fontId="3" fillId="2" borderId="14" xfId="1" applyNumberFormat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center" vertical="top" wrapText="1"/>
    </xf>
    <xf numFmtId="0" fontId="3" fillId="0" borderId="13" xfId="1" applyFont="1" applyFill="1" applyBorder="1" applyAlignment="1" applyProtection="1">
      <alignment vertical="top" wrapText="1"/>
    </xf>
    <xf numFmtId="2" fontId="3" fillId="0" borderId="14" xfId="1" applyNumberFormat="1" applyFont="1" applyFill="1" applyBorder="1" applyAlignment="1" applyProtection="1">
      <alignment horizontal="right" vertical="center" wrapText="1"/>
    </xf>
    <xf numFmtId="2" fontId="3" fillId="0" borderId="1" xfId="1" applyNumberFormat="1" applyFont="1" applyFill="1" applyBorder="1" applyAlignment="1" applyProtection="1">
      <alignment horizontal="right" vertical="center" wrapText="1"/>
    </xf>
    <xf numFmtId="164" fontId="3" fillId="3" borderId="4" xfId="1" applyNumberFormat="1" applyFont="1" applyFill="1" applyBorder="1" applyAlignment="1" applyProtection="1">
      <alignment horizontal="right" vertical="center" wrapText="1"/>
    </xf>
    <xf numFmtId="2" fontId="3" fillId="2" borderId="5" xfId="1" applyNumberFormat="1" applyFont="1" applyFill="1" applyBorder="1" applyAlignment="1" applyProtection="1">
      <alignment horizontal="right" vertical="center" wrapText="1"/>
    </xf>
    <xf numFmtId="2" fontId="3" fillId="2" borderId="2" xfId="1" applyNumberFormat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vertical="top" wrapText="1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15" xfId="1" applyFont="1" applyFill="1" applyBorder="1" applyAlignment="1" applyProtection="1">
      <alignment vertical="top" wrapText="1"/>
    </xf>
    <xf numFmtId="0" fontId="8" fillId="0" borderId="5" xfId="1" applyFont="1" applyFill="1" applyBorder="1" applyAlignment="1" applyProtection="1">
      <alignment vertical="top" wrapText="1"/>
    </xf>
    <xf numFmtId="0" fontId="8" fillId="0" borderId="4" xfId="1" applyFont="1" applyFill="1" applyBorder="1" applyAlignment="1" applyProtection="1">
      <alignment horizontal="center" vertical="top" wrapText="1"/>
    </xf>
    <xf numFmtId="0" fontId="8" fillId="0" borderId="4" xfId="1" applyFont="1" applyFill="1" applyBorder="1" applyAlignment="1" applyProtection="1">
      <alignment vertical="top" wrapText="1"/>
    </xf>
    <xf numFmtId="0" fontId="8" fillId="0" borderId="3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vertical="top" wrapText="1"/>
    </xf>
    <xf numFmtId="0" fontId="9" fillId="0" borderId="4" xfId="1" applyFont="1" applyFill="1" applyBorder="1" applyAlignment="1" applyProtection="1">
      <alignment horizontal="center" vertical="top" wrapText="1"/>
    </xf>
    <xf numFmtId="0" fontId="9" fillId="0" borderId="4" xfId="1" applyFont="1" applyFill="1" applyBorder="1" applyAlignment="1" applyProtection="1">
      <alignment vertical="top" wrapText="1"/>
    </xf>
    <xf numFmtId="0" fontId="3" fillId="0" borderId="2" xfId="1" applyFont="1" applyFill="1" applyBorder="1" applyAlignment="1" applyProtection="1">
      <alignment vertical="top" wrapText="1"/>
    </xf>
    <xf numFmtId="2" fontId="3" fillId="0" borderId="13" xfId="1" applyNumberFormat="1" applyFont="1" applyFill="1" applyBorder="1" applyAlignment="1" applyProtection="1">
      <alignment horizontal="right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2" fontId="3" fillId="2" borderId="15" xfId="1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vertical="center" wrapText="1"/>
    </xf>
    <xf numFmtId="164" fontId="3" fillId="4" borderId="12" xfId="1" applyNumberFormat="1" applyFont="1" applyFill="1" applyBorder="1" applyAlignment="1" applyProtection="1">
      <alignment horizontal="right" vertical="center" wrapText="1"/>
    </xf>
    <xf numFmtId="2" fontId="3" fillId="2" borderId="8" xfId="1" applyNumberFormat="1" applyFont="1" applyFill="1" applyBorder="1" applyAlignment="1" applyProtection="1">
      <alignment horizontal="right" vertical="center" wrapText="1"/>
    </xf>
    <xf numFmtId="2" fontId="3" fillId="2" borderId="7" xfId="1" applyNumberFormat="1" applyFont="1" applyFill="1" applyBorder="1" applyAlignment="1" applyProtection="1">
      <alignment horizontal="right" vertical="center" wrapText="1"/>
    </xf>
    <xf numFmtId="2" fontId="3" fillId="2" borderId="9" xfId="1" applyNumberFormat="1" applyFont="1" applyFill="1" applyBorder="1" applyAlignment="1" applyProtection="1">
      <alignment horizontal="right" vertical="center" wrapText="1"/>
    </xf>
    <xf numFmtId="2" fontId="3" fillId="0" borderId="12" xfId="1" applyNumberFormat="1" applyFont="1" applyFill="1" applyBorder="1" applyAlignment="1" applyProtection="1">
      <alignment horizontal="right" vertical="center" wrapText="1"/>
    </xf>
    <xf numFmtId="2" fontId="3" fillId="0" borderId="6" xfId="1" applyNumberFormat="1" applyFont="1" applyFill="1" applyBorder="1" applyAlignment="1" applyProtection="1">
      <alignment horizontal="right" vertical="center" wrapText="1"/>
    </xf>
    <xf numFmtId="2" fontId="3" fillId="0" borderId="2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8" fillId="0" borderId="2" xfId="1" applyFont="1" applyFill="1" applyBorder="1" applyAlignment="1" applyProtection="1">
      <alignment vertical="center" wrapText="1"/>
    </xf>
    <xf numFmtId="0" fontId="8" fillId="0" borderId="12" xfId="1" applyFont="1" applyFill="1" applyBorder="1" applyAlignment="1" applyProtection="1">
      <alignment horizontal="center" vertical="top" wrapText="1"/>
    </xf>
    <xf numFmtId="0" fontId="8" fillId="0" borderId="12" xfId="1" applyFont="1" applyFill="1" applyBorder="1" applyAlignment="1" applyProtection="1">
      <alignment vertical="top" wrapText="1"/>
    </xf>
    <xf numFmtId="0" fontId="8" fillId="0" borderId="10" xfId="1" applyFont="1" applyFill="1" applyBorder="1" applyAlignment="1" applyProtection="1">
      <alignment vertical="top" wrapText="1"/>
    </xf>
    <xf numFmtId="0" fontId="8" fillId="0" borderId="6" xfId="1" applyFont="1" applyFill="1" applyBorder="1" applyAlignment="1" applyProtection="1">
      <alignment vertical="top" wrapText="1"/>
    </xf>
    <xf numFmtId="0" fontId="8" fillId="0" borderId="5" xfId="1" applyFont="1" applyFill="1" applyBorder="1" applyAlignment="1" applyProtection="1">
      <alignment vertical="center" wrapText="1"/>
    </xf>
    <xf numFmtId="1" fontId="3" fillId="0" borderId="3" xfId="1" applyNumberFormat="1" applyFont="1" applyFill="1" applyBorder="1" applyAlignment="1" applyProtection="1">
      <alignment horizontal="right" vertical="center" wrapText="1"/>
    </xf>
    <xf numFmtId="2" fontId="3" fillId="0" borderId="10" xfId="1" applyNumberFormat="1" applyFont="1" applyFill="1" applyBorder="1" applyAlignment="1" applyProtection="1">
      <alignment horizontal="right" vertical="center" wrapText="1"/>
    </xf>
    <xf numFmtId="2" fontId="3" fillId="0" borderId="15" xfId="1" applyNumberFormat="1" applyFont="1" applyFill="1" applyBorder="1" applyAlignment="1" applyProtection="1">
      <alignment horizontal="right" vertical="center" wrapText="1"/>
    </xf>
    <xf numFmtId="0" fontId="8" fillId="0" borderId="2" xfId="1" applyFont="1" applyFill="1" applyBorder="1" applyAlignment="1" applyProtection="1">
      <alignment vertical="top" wrapText="1"/>
    </xf>
    <xf numFmtId="0" fontId="3" fillId="0" borderId="10" xfId="1" applyFont="1" applyFill="1" applyBorder="1" applyAlignment="1" applyProtection="1">
      <alignment horizontal="center" vertical="top" wrapText="1"/>
    </xf>
    <xf numFmtId="2" fontId="3" fillId="2" borderId="3" xfId="1" applyNumberFormat="1" applyFont="1" applyFill="1" applyBorder="1" applyAlignment="1" applyProtection="1">
      <alignment horizontal="right" vertical="center"/>
    </xf>
    <xf numFmtId="2" fontId="3" fillId="2" borderId="6" xfId="1" applyNumberFormat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horizontal="center" vertical="top" wrapText="1"/>
    </xf>
    <xf numFmtId="0" fontId="8" fillId="0" borderId="3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vertical="top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top" wrapText="1"/>
    </xf>
    <xf numFmtId="1" fontId="3" fillId="0" borderId="4" xfId="1" applyNumberFormat="1" applyFont="1" applyFill="1" applyBorder="1" applyAlignment="1" applyProtection="1">
      <alignment horizontal="center" vertical="top" wrapText="1"/>
    </xf>
    <xf numFmtId="1" fontId="13" fillId="0" borderId="12" xfId="1" applyNumberFormat="1" applyFont="1" applyFill="1" applyBorder="1" applyAlignment="1" applyProtection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49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49" fontId="15" fillId="0" borderId="12" xfId="1" applyNumberFormat="1" applyFont="1" applyFill="1" applyBorder="1" applyAlignment="1" applyProtection="1">
      <alignment horizontal="center" vertical="center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/>
    </xf>
    <xf numFmtId="0" fontId="18" fillId="0" borderId="0" xfId="1" applyFont="1" applyFill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left"/>
    </xf>
    <xf numFmtId="3" fontId="3" fillId="0" borderId="4" xfId="1" applyNumberFormat="1" applyFont="1" applyFill="1" applyBorder="1" applyAlignment="1" applyProtection="1">
      <alignment horizontal="left"/>
    </xf>
    <xf numFmtId="3" fontId="3" fillId="0" borderId="10" xfId="1" applyNumberFormat="1" applyFont="1" applyFill="1" applyBorder="1" applyAlignment="1" applyProtection="1">
      <alignment horizontal="left"/>
      <protection locked="0"/>
    </xf>
    <xf numFmtId="3" fontId="3" fillId="0" borderId="3" xfId="1" applyNumberFormat="1" applyFont="1" applyFill="1" applyBorder="1" applyProtection="1"/>
    <xf numFmtId="0" fontId="6" fillId="0" borderId="1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3" fontId="3" fillId="0" borderId="13" xfId="1" applyNumberFormat="1" applyFont="1" applyFill="1" applyBorder="1" applyProtection="1"/>
    <xf numFmtId="0" fontId="6" fillId="0" borderId="0" xfId="1" applyFont="1" applyFill="1" applyAlignment="1" applyProtection="1">
      <alignment horizontal="right"/>
    </xf>
    <xf numFmtId="1" fontId="3" fillId="0" borderId="3" xfId="1" applyNumberFormat="1" applyFont="1" applyFill="1" applyBorder="1" applyProtection="1"/>
    <xf numFmtId="164" fontId="6" fillId="0" borderId="0" xfId="1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0" fontId="6" fillId="0" borderId="0" xfId="1" applyFont="1" applyFill="1" applyAlignment="1" applyProtection="1">
      <alignment horizontal="left"/>
    </xf>
    <xf numFmtId="164" fontId="6" fillId="0" borderId="0" xfId="1" applyNumberFormat="1" applyFont="1" applyFill="1" applyAlignment="1" applyProtection="1">
      <alignment horizontal="left"/>
    </xf>
    <xf numFmtId="0" fontId="1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164" fontId="13" fillId="0" borderId="0" xfId="1" applyNumberFormat="1" applyFont="1" applyFill="1" applyAlignment="1" applyProtection="1">
      <alignment horizontal="left" vertical="center"/>
    </xf>
    <xf numFmtId="0" fontId="6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164" fontId="13" fillId="0" borderId="0" xfId="1" applyNumberFormat="1" applyFont="1" applyFill="1" applyAlignment="1" applyProtection="1">
      <alignment horizontal="left" vertical="center" wrapText="1"/>
    </xf>
    <xf numFmtId="0" fontId="21" fillId="0" borderId="0" xfId="1" applyFont="1" applyFill="1" applyProtection="1"/>
    <xf numFmtId="0" fontId="6" fillId="0" borderId="0" xfId="1" applyFont="1" applyFill="1" applyAlignment="1" applyProtection="1">
      <alignment horizontal="center" vertical="top"/>
    </xf>
    <xf numFmtId="0" fontId="21" fillId="0" borderId="0" xfId="1" applyFont="1" applyFill="1" applyProtection="1"/>
    <xf numFmtId="0" fontId="6" fillId="0" borderId="0" xfId="1" applyFont="1" applyFill="1" applyAlignment="1" applyProtection="1">
      <alignment horizontal="center" vertical="top"/>
    </xf>
    <xf numFmtId="0" fontId="2" fillId="0" borderId="0" xfId="1" applyFill="1" applyAlignment="1" applyProtection="1">
      <alignment wrapText="1"/>
    </xf>
    <xf numFmtId="0" fontId="23" fillId="0" borderId="0" xfId="1" applyFont="1" applyFill="1" applyAlignment="1" applyProtection="1">
      <alignment horizontal="center" vertical="center"/>
    </xf>
    <xf numFmtId="0" fontId="24" fillId="0" borderId="0" xfId="1" applyFont="1" applyFill="1" applyProtection="1"/>
    <xf numFmtId="0" fontId="6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164" fontId="13" fillId="0" borderId="0" xfId="1" applyNumberFormat="1" applyFont="1" applyFill="1" applyAlignment="1" applyProtection="1">
      <alignment horizontal="right" vertical="center"/>
    </xf>
    <xf numFmtId="0" fontId="2" fillId="0" borderId="0" xfId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25" fillId="0" borderId="0" xfId="2"/>
    <xf numFmtId="0" fontId="26" fillId="0" borderId="0" xfId="2" applyFont="1"/>
    <xf numFmtId="0" fontId="26" fillId="0" borderId="0" xfId="2" applyFont="1" applyProtection="1">
      <protection locked="0"/>
    </xf>
    <xf numFmtId="0" fontId="27" fillId="0" borderId="0" xfId="2" applyFont="1" applyAlignment="1" applyProtection="1">
      <alignment horizontal="center"/>
      <protection locked="0"/>
    </xf>
    <xf numFmtId="0" fontId="28" fillId="0" borderId="0" xfId="2" applyFont="1" applyAlignment="1" applyProtection="1">
      <alignment horizontal="center"/>
      <protection locked="0"/>
    </xf>
    <xf numFmtId="0" fontId="28" fillId="0" borderId="0" xfId="2" applyFont="1" applyProtection="1">
      <protection locked="0"/>
    </xf>
    <xf numFmtId="0" fontId="27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wrapText="1"/>
      <protection locked="0"/>
    </xf>
    <xf numFmtId="0" fontId="26" fillId="0" borderId="17" xfId="2" applyFont="1" applyBorder="1" applyProtection="1">
      <protection locked="0"/>
    </xf>
    <xf numFmtId="0" fontId="27" fillId="0" borderId="0" xfId="2" applyFont="1" applyProtection="1">
      <protection locked="0"/>
    </xf>
    <xf numFmtId="4" fontId="30" fillId="5" borderId="18" xfId="2" applyNumberFormat="1" applyFont="1" applyFill="1" applyBorder="1" applyAlignment="1">
      <alignment horizontal="right" wrapText="1"/>
    </xf>
    <xf numFmtId="0" fontId="26" fillId="5" borderId="19" xfId="2" applyFont="1" applyFill="1" applyBorder="1"/>
    <xf numFmtId="0" fontId="26" fillId="5" borderId="20" xfId="2" applyFont="1" applyFill="1" applyBorder="1"/>
    <xf numFmtId="0" fontId="26" fillId="5" borderId="18" xfId="2" applyFont="1" applyFill="1" applyBorder="1"/>
    <xf numFmtId="0" fontId="31" fillId="5" borderId="21" xfId="2" applyFont="1" applyFill="1" applyBorder="1" applyAlignment="1" applyProtection="1">
      <alignment horizontal="left" wrapText="1"/>
      <protection locked="0"/>
    </xf>
    <xf numFmtId="4" fontId="30" fillId="5" borderId="22" xfId="2" applyNumberFormat="1" applyFont="1" applyFill="1" applyBorder="1" applyAlignment="1">
      <alignment horizontal="right" wrapText="1"/>
    </xf>
    <xf numFmtId="0" fontId="26" fillId="5" borderId="23" xfId="2" applyFont="1" applyFill="1" applyBorder="1"/>
    <xf numFmtId="0" fontId="26" fillId="5" borderId="24" xfId="2" applyFont="1" applyFill="1" applyBorder="1"/>
    <xf numFmtId="0" fontId="26" fillId="5" borderId="22" xfId="2" applyFont="1" applyFill="1" applyBorder="1"/>
    <xf numFmtId="0" fontId="26" fillId="5" borderId="25" xfId="2" applyFont="1" applyFill="1" applyBorder="1"/>
    <xf numFmtId="0" fontId="31" fillId="5" borderId="25" xfId="2" applyFont="1" applyFill="1" applyBorder="1" applyAlignment="1" applyProtection="1">
      <alignment horizontal="left" wrapText="1"/>
      <protection locked="0"/>
    </xf>
    <xf numFmtId="4" fontId="30" fillId="5" borderId="26" xfId="2" applyNumberFormat="1" applyFont="1" applyFill="1" applyBorder="1" applyAlignment="1">
      <alignment horizontal="right" wrapText="1"/>
    </xf>
    <xf numFmtId="0" fontId="26" fillId="5" borderId="27" xfId="2" applyFont="1" applyFill="1" applyBorder="1"/>
    <xf numFmtId="0" fontId="26" fillId="5" borderId="28" xfId="2" applyFont="1" applyFill="1" applyBorder="1"/>
    <xf numFmtId="0" fontId="26" fillId="5" borderId="26" xfId="2" applyFont="1" applyFill="1" applyBorder="1"/>
    <xf numFmtId="0" fontId="26" fillId="5" borderId="29" xfId="2" applyFont="1" applyFill="1" applyBorder="1"/>
    <xf numFmtId="0" fontId="32" fillId="5" borderId="19" xfId="2" applyFont="1" applyFill="1" applyBorder="1" applyAlignment="1">
      <alignment horizontal="right" wrapText="1"/>
    </xf>
    <xf numFmtId="0" fontId="32" fillId="5" borderId="20" xfId="2" applyFont="1" applyFill="1" applyBorder="1" applyAlignment="1">
      <alignment horizontal="right" wrapText="1"/>
    </xf>
    <xf numFmtId="0" fontId="32" fillId="5" borderId="18" xfId="2" applyFont="1" applyFill="1" applyBorder="1" applyAlignment="1">
      <alignment horizontal="right" wrapText="1"/>
    </xf>
    <xf numFmtId="0" fontId="33" fillId="5" borderId="21" xfId="2" applyFont="1" applyFill="1" applyBorder="1" applyAlignment="1">
      <alignment horizontal="left" wrapText="1"/>
    </xf>
    <xf numFmtId="4" fontId="30" fillId="5" borderId="30" xfId="2" applyNumberFormat="1" applyFont="1" applyFill="1" applyBorder="1" applyAlignment="1">
      <alignment horizontal="right" wrapText="1"/>
    </xf>
    <xf numFmtId="0" fontId="32" fillId="5" borderId="31" xfId="2" applyFont="1" applyFill="1" applyBorder="1" applyAlignment="1">
      <alignment horizontal="right" wrapText="1"/>
    </xf>
    <xf numFmtId="0" fontId="32" fillId="5" borderId="32" xfId="2" applyFont="1" applyFill="1" applyBorder="1" applyAlignment="1">
      <alignment horizontal="right" wrapText="1"/>
    </xf>
    <xf numFmtId="0" fontId="32" fillId="5" borderId="30" xfId="2" applyFont="1" applyFill="1" applyBorder="1" applyAlignment="1">
      <alignment horizontal="right" wrapText="1"/>
    </xf>
    <xf numFmtId="0" fontId="32" fillId="5" borderId="33" xfId="2" applyFont="1" applyFill="1" applyBorder="1" applyAlignment="1">
      <alignment horizontal="left" wrapText="1"/>
    </xf>
    <xf numFmtId="4" fontId="30" fillId="5" borderId="34" xfId="2" applyNumberFormat="1" applyFont="1" applyFill="1" applyBorder="1" applyAlignment="1">
      <alignment horizontal="right" wrapText="1"/>
    </xf>
    <xf numFmtId="0" fontId="30" fillId="0" borderId="35" xfId="2" applyFont="1" applyBorder="1" applyAlignment="1" applyProtection="1">
      <alignment horizontal="right" wrapText="1"/>
      <protection locked="0"/>
    </xf>
    <xf numFmtId="0" fontId="30" fillId="0" borderId="36" xfId="2" applyFont="1" applyBorder="1" applyAlignment="1" applyProtection="1">
      <alignment horizontal="right" wrapText="1"/>
      <protection locked="0"/>
    </xf>
    <xf numFmtId="0" fontId="34" fillId="0" borderId="36" xfId="2" applyFont="1" applyBorder="1" applyAlignment="1" applyProtection="1">
      <alignment horizontal="right" wrapText="1"/>
      <protection locked="0"/>
    </xf>
    <xf numFmtId="0" fontId="30" fillId="0" borderId="37" xfId="2" applyFont="1" applyBorder="1" applyAlignment="1" applyProtection="1">
      <alignment horizontal="right" wrapText="1"/>
      <protection locked="0"/>
    </xf>
    <xf numFmtId="0" fontId="30" fillId="0" borderId="38" xfId="2" applyFont="1" applyBorder="1" applyAlignment="1" applyProtection="1">
      <alignment horizontal="right" wrapText="1"/>
      <protection locked="0"/>
    </xf>
    <xf numFmtId="0" fontId="35" fillId="0" borderId="39" xfId="2" applyFont="1" applyBorder="1" applyAlignment="1">
      <alignment horizontal="left" wrapText="1"/>
    </xf>
    <xf numFmtId="0" fontId="30" fillId="0" borderId="40" xfId="2" applyFont="1" applyBorder="1" applyAlignment="1" applyProtection="1">
      <alignment horizontal="right" wrapText="1"/>
      <protection locked="0"/>
    </xf>
    <xf numFmtId="0" fontId="30" fillId="0" borderId="23" xfId="2" applyFont="1" applyBorder="1" applyAlignment="1" applyProtection="1">
      <alignment horizontal="right" wrapText="1"/>
      <protection locked="0"/>
    </xf>
    <xf numFmtId="0" fontId="30" fillId="0" borderId="24" xfId="2" applyFont="1" applyBorder="1" applyAlignment="1">
      <alignment horizontal="right" wrapText="1"/>
    </xf>
    <xf numFmtId="0" fontId="34" fillId="0" borderId="23" xfId="2" applyFont="1" applyBorder="1" applyAlignment="1" applyProtection="1">
      <alignment horizontal="right" wrapText="1"/>
      <protection locked="0"/>
    </xf>
    <xf numFmtId="0" fontId="30" fillId="0" borderId="41" xfId="2" applyFont="1" applyBorder="1" applyAlignment="1" applyProtection="1">
      <alignment horizontal="right" wrapText="1"/>
      <protection locked="0"/>
    </xf>
    <xf numFmtId="0" fontId="30" fillId="0" borderId="24" xfId="2" applyFont="1" applyBorder="1" applyAlignment="1" applyProtection="1">
      <alignment horizontal="right" wrapText="1"/>
      <protection locked="0"/>
    </xf>
    <xf numFmtId="0" fontId="30" fillId="0" borderId="25" xfId="2" applyFont="1" applyBorder="1" applyAlignment="1" applyProtection="1">
      <alignment horizontal="left" wrapText="1"/>
      <protection locked="0"/>
    </xf>
    <xf numFmtId="0" fontId="31" fillId="0" borderId="25" xfId="2" applyFont="1" applyBorder="1" applyAlignment="1" applyProtection="1">
      <alignment horizontal="left" wrapText="1"/>
      <protection locked="0"/>
    </xf>
    <xf numFmtId="0" fontId="34" fillId="0" borderId="25" xfId="2" applyFont="1" applyBorder="1" applyAlignment="1" applyProtection="1">
      <alignment horizontal="left" wrapText="1"/>
      <protection locked="0"/>
    </xf>
    <xf numFmtId="0" fontId="36" fillId="0" borderId="25" xfId="2" applyFont="1" applyBorder="1" applyAlignment="1" applyProtection="1">
      <alignment horizontal="left" wrapText="1"/>
      <protection locked="0"/>
    </xf>
    <xf numFmtId="0" fontId="30" fillId="0" borderId="40" xfId="2" applyFont="1" applyBorder="1" applyAlignment="1">
      <alignment horizontal="right" wrapText="1"/>
    </xf>
    <xf numFmtId="0" fontId="30" fillId="0" borderId="23" xfId="2" applyFont="1" applyBorder="1" applyAlignment="1">
      <alignment horizontal="right" wrapText="1"/>
    </xf>
    <xf numFmtId="0" fontId="30" fillId="0" borderId="41" xfId="2" applyFont="1" applyBorder="1" applyAlignment="1">
      <alignment horizontal="right" wrapText="1"/>
    </xf>
    <xf numFmtId="0" fontId="37" fillId="0" borderId="25" xfId="2" applyFont="1" applyBorder="1" applyAlignment="1">
      <alignment horizontal="left" wrapText="1"/>
    </xf>
    <xf numFmtId="0" fontId="30" fillId="0" borderId="25" xfId="2" applyFont="1" applyBorder="1" applyAlignment="1">
      <alignment horizontal="left" wrapText="1"/>
    </xf>
    <xf numFmtId="0" fontId="30" fillId="0" borderId="42" xfId="2" applyFont="1" applyBorder="1" applyAlignment="1">
      <alignment horizontal="right" wrapText="1"/>
    </xf>
    <xf numFmtId="0" fontId="38" fillId="0" borderId="25" xfId="2" applyFont="1" applyBorder="1" applyAlignment="1">
      <alignment wrapText="1"/>
    </xf>
    <xf numFmtId="0" fontId="38" fillId="0" borderId="22" xfId="2" applyFont="1" applyBorder="1" applyAlignment="1">
      <alignment horizontal="center" wrapText="1"/>
    </xf>
    <xf numFmtId="0" fontId="38" fillId="0" borderId="40" xfId="2" applyFont="1" applyBorder="1" applyAlignment="1">
      <alignment horizontal="center" wrapText="1"/>
    </xf>
    <xf numFmtId="0" fontId="38" fillId="0" borderId="42" xfId="2" applyFont="1" applyBorder="1" applyAlignment="1">
      <alignment horizontal="center" wrapText="1"/>
    </xf>
    <xf numFmtId="0" fontId="38" fillId="0" borderId="41" xfId="2" applyFont="1" applyBorder="1" applyAlignment="1">
      <alignment horizontal="center" wrapText="1"/>
    </xf>
    <xf numFmtId="0" fontId="38" fillId="0" borderId="23" xfId="2" applyFont="1" applyBorder="1" applyAlignment="1">
      <alignment horizontal="center" wrapText="1"/>
    </xf>
    <xf numFmtId="0" fontId="38" fillId="0" borderId="24" xfId="2" applyFont="1" applyBorder="1" applyAlignment="1">
      <alignment horizontal="center" wrapText="1"/>
    </xf>
    <xf numFmtId="0" fontId="38" fillId="0" borderId="25" xfId="2" applyFont="1" applyBorder="1" applyAlignment="1">
      <alignment horizontal="center" wrapText="1"/>
    </xf>
    <xf numFmtId="0" fontId="38" fillId="0" borderId="41" xfId="2" applyFont="1" applyBorder="1" applyAlignment="1" applyProtection="1">
      <alignment horizontal="center" vertical="center" wrapText="1"/>
      <protection locked="0"/>
    </xf>
    <xf numFmtId="0" fontId="38" fillId="0" borderId="23" xfId="2" applyFont="1" applyBorder="1" applyAlignment="1" applyProtection="1">
      <alignment horizontal="center" vertical="center" wrapText="1"/>
      <protection locked="0"/>
    </xf>
    <xf numFmtId="0" fontId="38" fillId="0" borderId="40" xfId="2" applyFont="1" applyBorder="1" applyAlignment="1" applyProtection="1">
      <alignment horizontal="center" vertical="center" wrapText="1"/>
      <protection locked="0"/>
    </xf>
    <xf numFmtId="0" fontId="38" fillId="0" borderId="24" xfId="2" applyFont="1" applyBorder="1" applyAlignment="1" applyProtection="1">
      <alignment horizontal="center" vertical="center" wrapText="1"/>
      <protection locked="0"/>
    </xf>
    <xf numFmtId="164" fontId="42" fillId="0" borderId="0" xfId="3" applyNumberFormat="1" applyFont="1" applyProtection="1">
      <protection locked="0"/>
    </xf>
    <xf numFmtId="164" fontId="43" fillId="0" borderId="0" xfId="3" applyNumberFormat="1" applyFont="1" applyAlignment="1" applyProtection="1">
      <alignment horizontal="center"/>
      <protection locked="0"/>
    </xf>
    <xf numFmtId="164" fontId="43" fillId="0" borderId="0" xfId="3" applyNumberFormat="1" applyFont="1" applyProtection="1">
      <protection locked="0"/>
    </xf>
    <xf numFmtId="0" fontId="26" fillId="0" borderId="0" xfId="4" applyFont="1" applyProtection="1">
      <protection locked="0"/>
    </xf>
    <xf numFmtId="0" fontId="38" fillId="0" borderId="0" xfId="4" applyFont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vertical="center" wrapText="1"/>
      <protection locked="0"/>
    </xf>
    <xf numFmtId="1" fontId="34" fillId="0" borderId="23" xfId="2" applyNumberFormat="1" applyFont="1" applyBorder="1" applyProtection="1">
      <protection locked="0"/>
    </xf>
    <xf numFmtId="0" fontId="27" fillId="0" borderId="23" xfId="2" applyFont="1" applyBorder="1" applyProtection="1">
      <protection locked="0"/>
    </xf>
    <xf numFmtId="164" fontId="43" fillId="0" borderId="0" xfId="3" applyNumberFormat="1" applyFont="1" applyAlignment="1" applyProtection="1">
      <alignment horizontal="left"/>
      <protection locked="0"/>
    </xf>
    <xf numFmtId="0" fontId="27" fillId="0" borderId="0" xfId="2" applyFont="1" applyAlignment="1" applyProtection="1">
      <alignment horizontal="right"/>
      <protection locked="0"/>
    </xf>
    <xf numFmtId="0" fontId="27" fillId="0" borderId="23" xfId="2" applyFont="1" applyBorder="1" applyAlignment="1" applyProtection="1">
      <alignment horizontal="right"/>
      <protection locked="0"/>
    </xf>
    <xf numFmtId="0" fontId="26" fillId="0" borderId="23" xfId="4" applyFont="1" applyBorder="1" applyAlignment="1" applyProtection="1">
      <alignment horizontal="right"/>
      <protection locked="0"/>
    </xf>
    <xf numFmtId="0" fontId="26" fillId="0" borderId="23" xfId="4" applyFont="1" applyBorder="1" applyAlignment="1" applyProtection="1">
      <alignment vertical="center" wrapText="1"/>
      <protection locked="0"/>
    </xf>
    <xf numFmtId="1" fontId="34" fillId="0" borderId="0" xfId="2" applyNumberFormat="1" applyFont="1" applyProtection="1">
      <protection locked="0"/>
    </xf>
    <xf numFmtId="0" fontId="26" fillId="0" borderId="40" xfId="4" applyFont="1" applyBorder="1" applyAlignment="1" applyProtection="1">
      <alignment horizontal="right"/>
      <protection locked="0"/>
    </xf>
    <xf numFmtId="0" fontId="27" fillId="0" borderId="17" xfId="2" applyFont="1" applyBorder="1" applyAlignment="1" applyProtection="1">
      <alignment horizontal="left"/>
      <protection locked="0"/>
    </xf>
    <xf numFmtId="0" fontId="27" fillId="0" borderId="23" xfId="2" applyFont="1" applyBorder="1" applyAlignment="1" applyProtection="1">
      <alignment horizontal="center"/>
      <protection locked="0"/>
    </xf>
    <xf numFmtId="0" fontId="26" fillId="0" borderId="40" xfId="4" applyFont="1" applyBorder="1" applyAlignment="1" applyProtection="1">
      <alignment horizontal="center" vertical="center"/>
      <protection locked="0"/>
    </xf>
    <xf numFmtId="0" fontId="26" fillId="0" borderId="23" xfId="4" applyFont="1" applyBorder="1" applyProtection="1">
      <protection locked="0"/>
    </xf>
    <xf numFmtId="164" fontId="44" fillId="0" borderId="0" xfId="3" applyNumberFormat="1" applyFont="1" applyAlignment="1" applyProtection="1">
      <alignment horizontal="center"/>
      <protection locked="0"/>
    </xf>
    <xf numFmtId="0" fontId="38" fillId="0" borderId="0" xfId="2" applyFont="1" applyProtection="1">
      <protection locked="0"/>
    </xf>
    <xf numFmtId="0" fontId="38" fillId="0" borderId="51" xfId="2" applyFont="1" applyBorder="1" applyProtection="1">
      <protection locked="0"/>
    </xf>
    <xf numFmtId="0" fontId="39" fillId="0" borderId="23" xfId="2" applyFont="1" applyBorder="1" applyAlignment="1" applyProtection="1">
      <alignment vertical="top"/>
      <protection locked="0"/>
    </xf>
    <xf numFmtId="0" fontId="39" fillId="0" borderId="40" xfId="5" applyFont="1" applyBorder="1" applyAlignment="1" applyProtection="1">
      <alignment horizontal="center" vertical="top" wrapText="1"/>
      <protection locked="0"/>
    </xf>
    <xf numFmtId="0" fontId="39" fillId="0" borderId="23" xfId="4" applyFont="1" applyBorder="1" applyAlignment="1" applyProtection="1">
      <alignment horizontal="center" vertical="top" wrapText="1"/>
      <protection locked="0"/>
    </xf>
    <xf numFmtId="0" fontId="46" fillId="0" borderId="23" xfId="5" applyFont="1" applyBorder="1" applyAlignment="1" applyProtection="1">
      <alignment horizontal="center" vertical="center" wrapText="1"/>
      <protection locked="0"/>
    </xf>
    <xf numFmtId="164" fontId="44" fillId="0" borderId="0" xfId="3" applyNumberFormat="1" applyFont="1" applyAlignment="1" applyProtection="1">
      <alignment horizontal="center"/>
      <protection locked="0"/>
    </xf>
    <xf numFmtId="0" fontId="47" fillId="0" borderId="23" xfId="2" applyFont="1" applyBorder="1" applyProtection="1">
      <protection locked="0"/>
    </xf>
    <xf numFmtId="0" fontId="47" fillId="0" borderId="40" xfId="2" applyFont="1" applyBorder="1" applyProtection="1">
      <protection locked="0"/>
    </xf>
    <xf numFmtId="0" fontId="26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left"/>
      <protection locked="0"/>
    </xf>
    <xf numFmtId="0" fontId="48" fillId="0" borderId="0" xfId="6" applyFont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/>
      <protection locked="0"/>
    </xf>
    <xf numFmtId="0" fontId="46" fillId="0" borderId="0" xfId="2" applyFont="1" applyProtection="1">
      <protection locked="0"/>
    </xf>
    <xf numFmtId="0" fontId="26" fillId="0" borderId="0" xfId="2" applyFont="1" applyAlignment="1" applyProtection="1">
      <alignment wrapText="1"/>
      <protection locked="0"/>
    </xf>
    <xf numFmtId="0" fontId="42" fillId="0" borderId="0" xfId="6" applyFont="1" applyProtection="1">
      <protection locked="0"/>
    </xf>
    <xf numFmtId="0" fontId="27" fillId="0" borderId="0" xfId="7" applyFont="1"/>
    <xf numFmtId="0" fontId="52" fillId="0" borderId="0" xfId="7" applyFont="1"/>
    <xf numFmtId="0" fontId="53" fillId="0" borderId="0" xfId="7" applyFont="1"/>
    <xf numFmtId="0" fontId="54" fillId="0" borderId="0" xfId="7" applyFont="1"/>
    <xf numFmtId="0" fontId="55" fillId="0" borderId="0" xfId="8" applyFont="1" applyAlignment="1">
      <alignment horizontal="center" vertical="top"/>
    </xf>
    <xf numFmtId="0" fontId="55" fillId="0" borderId="0" xfId="7" applyFont="1" applyAlignment="1">
      <alignment vertical="top"/>
    </xf>
    <xf numFmtId="0" fontId="55" fillId="0" borderId="0" xfId="8" applyFont="1" applyAlignment="1">
      <alignment vertical="top"/>
    </xf>
    <xf numFmtId="0" fontId="27" fillId="0" borderId="0" xfId="8" applyFont="1" applyAlignment="1">
      <alignment horizontal="center" vertical="top"/>
    </xf>
    <xf numFmtId="0" fontId="27" fillId="0" borderId="0" xfId="7" applyFont="1" applyAlignment="1">
      <alignment horizontal="center" vertical="top"/>
    </xf>
    <xf numFmtId="0" fontId="27" fillId="0" borderId="0" xfId="8" applyFont="1" applyAlignment="1">
      <alignment horizontal="center" vertical="top" wrapText="1"/>
    </xf>
    <xf numFmtId="0" fontId="55" fillId="0" borderId="0" xfId="8" applyFont="1" applyAlignment="1">
      <alignment horizontal="center"/>
    </xf>
    <xf numFmtId="0" fontId="55" fillId="0" borderId="0" xfId="7" applyFont="1"/>
    <xf numFmtId="0" fontId="55" fillId="0" borderId="0" xfId="8" applyFont="1"/>
    <xf numFmtId="0" fontId="27" fillId="0" borderId="0" xfId="8" applyFont="1"/>
    <xf numFmtId="0" fontId="27" fillId="0" borderId="17" xfId="7" applyFont="1" applyBorder="1"/>
    <xf numFmtId="0" fontId="55" fillId="0" borderId="0" xfId="7" applyFont="1" applyAlignment="1">
      <alignment horizontal="center"/>
    </xf>
    <xf numFmtId="0" fontId="27" fillId="0" borderId="0" xfId="7" applyFont="1" applyAlignment="1">
      <alignment horizontal="center"/>
    </xf>
    <xf numFmtId="0" fontId="27" fillId="0" borderId="0" xfId="8" applyFont="1" applyAlignment="1">
      <alignment vertical="top"/>
    </xf>
    <xf numFmtId="0" fontId="27" fillId="0" borderId="0" xfId="8" applyFont="1" applyAlignment="1">
      <alignment vertical="top" wrapText="1"/>
    </xf>
    <xf numFmtId="2" fontId="51" fillId="0" borderId="23" xfId="7" applyNumberFormat="1" applyFont="1" applyBorder="1" applyAlignment="1">
      <alignment horizontal="center"/>
    </xf>
    <xf numFmtId="0" fontId="50" fillId="0" borderId="23" xfId="7" applyFont="1" applyBorder="1" applyAlignment="1">
      <alignment horizontal="right" vertical="center" wrapText="1"/>
    </xf>
    <xf numFmtId="0" fontId="27" fillId="0" borderId="23" xfId="7" applyFont="1" applyBorder="1"/>
    <xf numFmtId="0" fontId="26" fillId="0" borderId="23" xfId="7" applyFont="1" applyBorder="1"/>
    <xf numFmtId="0" fontId="26" fillId="0" borderId="23" xfId="7" applyFont="1" applyBorder="1" applyAlignment="1">
      <alignment horizontal="center"/>
    </xf>
    <xf numFmtId="0" fontId="26" fillId="0" borderId="23" xfId="7" quotePrefix="1" applyFont="1" applyBorder="1" applyAlignment="1">
      <alignment horizontal="center"/>
    </xf>
    <xf numFmtId="0" fontId="26" fillId="0" borderId="23" xfId="7" applyFont="1" applyBorder="1" applyAlignment="1">
      <alignment horizontal="center" vertical="center"/>
    </xf>
    <xf numFmtId="2" fontId="27" fillId="0" borderId="23" xfId="7" applyNumberFormat="1" applyFont="1" applyBorder="1"/>
    <xf numFmtId="2" fontId="27" fillId="0" borderId="23" xfId="7" applyNumberFormat="1" applyFont="1" applyBorder="1" applyAlignment="1">
      <alignment horizontal="center"/>
    </xf>
    <xf numFmtId="2" fontId="27" fillId="0" borderId="23" xfId="7" quotePrefix="1" applyNumberFormat="1" applyFont="1" applyBorder="1" applyAlignment="1">
      <alignment horizontal="center"/>
    </xf>
    <xf numFmtId="0" fontId="46" fillId="0" borderId="23" xfId="7" applyFont="1" applyBorder="1" applyAlignment="1">
      <alignment horizontal="center" vertical="center"/>
    </xf>
    <xf numFmtId="0" fontId="51" fillId="0" borderId="23" xfId="7" applyFont="1" applyBorder="1" applyAlignment="1">
      <alignment horizontal="center"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40" xfId="7" applyFont="1" applyBorder="1" applyAlignment="1">
      <alignment horizontal="center" vertical="center"/>
    </xf>
    <xf numFmtId="0" fontId="41" fillId="0" borderId="52" xfId="7" applyFont="1" applyBorder="1" applyAlignment="1">
      <alignment wrapText="1"/>
    </xf>
    <xf numFmtId="0" fontId="41" fillId="0" borderId="17" xfId="7" applyFont="1" applyBorder="1" applyAlignment="1">
      <alignment wrapText="1"/>
    </xf>
    <xf numFmtId="0" fontId="41" fillId="0" borderId="53" xfId="7" applyFont="1" applyBorder="1" applyAlignment="1">
      <alignment wrapText="1"/>
    </xf>
    <xf numFmtId="0" fontId="27" fillId="0" borderId="0" xfId="7" applyFont="1" applyAlignment="1">
      <alignment horizontal="right"/>
    </xf>
    <xf numFmtId="0" fontId="56" fillId="0" borderId="0" xfId="7" applyFont="1"/>
    <xf numFmtId="0" fontId="51" fillId="0" borderId="0" xfId="7" applyFont="1"/>
    <xf numFmtId="0" fontId="50" fillId="0" borderId="0" xfId="7" applyFont="1"/>
    <xf numFmtId="14" fontId="50" fillId="0" borderId="0" xfId="7" applyNumberFormat="1" applyFont="1"/>
    <xf numFmtId="0" fontId="51" fillId="0" borderId="0" xfId="7" applyFont="1" applyAlignment="1">
      <alignment wrapText="1"/>
    </xf>
    <xf numFmtId="0" fontId="27" fillId="0" borderId="0" xfId="7" applyFont="1" applyAlignment="1">
      <alignment horizontal="left" wrapText="1"/>
    </xf>
    <xf numFmtId="0" fontId="53" fillId="0" borderId="17" xfId="7" applyFont="1" applyBorder="1"/>
    <xf numFmtId="0" fontId="57" fillId="0" borderId="17" xfId="7" applyFont="1" applyBorder="1"/>
    <xf numFmtId="0" fontId="50" fillId="0" borderId="0" xfId="7" applyFont="1" applyAlignment="1">
      <alignment horizontal="center"/>
    </xf>
    <xf numFmtId="0" fontId="27" fillId="0" borderId="0" xfId="7" applyFont="1" applyAlignment="1">
      <alignment wrapText="1"/>
    </xf>
    <xf numFmtId="0" fontId="58" fillId="0" borderId="0" xfId="9"/>
    <xf numFmtId="0" fontId="58" fillId="0" borderId="0" xfId="9" applyAlignment="1">
      <alignment horizontal="left"/>
    </xf>
    <xf numFmtId="0" fontId="58" fillId="0" borderId="0" xfId="9" applyAlignment="1">
      <alignment horizontal="center"/>
    </xf>
    <xf numFmtId="0" fontId="58" fillId="0" borderId="36" xfId="9" applyBorder="1" applyAlignment="1">
      <alignment horizontal="center"/>
    </xf>
    <xf numFmtId="0" fontId="60" fillId="0" borderId="55" xfId="9" applyFont="1" applyBorder="1" applyAlignment="1">
      <alignment horizontal="center"/>
    </xf>
    <xf numFmtId="0" fontId="58" fillId="0" borderId="52" xfId="9" applyBorder="1"/>
    <xf numFmtId="0" fontId="58" fillId="0" borderId="17" xfId="9" applyBorder="1"/>
    <xf numFmtId="0" fontId="58" fillId="0" borderId="53" xfId="9" applyBorder="1"/>
    <xf numFmtId="0" fontId="60" fillId="0" borderId="0" xfId="9" applyFont="1"/>
    <xf numFmtId="0" fontId="58" fillId="0" borderId="56" xfId="9" applyBorder="1"/>
    <xf numFmtId="0" fontId="60" fillId="0" borderId="51" xfId="9" applyFont="1" applyBorder="1"/>
    <xf numFmtId="0" fontId="58" fillId="0" borderId="51" xfId="9" applyBorder="1"/>
    <xf numFmtId="0" fontId="60" fillId="0" borderId="36" xfId="9" applyFont="1" applyBorder="1" applyAlignment="1">
      <alignment horizontal="center"/>
    </xf>
    <xf numFmtId="0" fontId="58" fillId="0" borderId="54" xfId="9" applyBorder="1"/>
    <xf numFmtId="0" fontId="60" fillId="0" borderId="35" xfId="9" applyFont="1" applyBorder="1"/>
    <xf numFmtId="0" fontId="58" fillId="0" borderId="16" xfId="9" applyBorder="1"/>
    <xf numFmtId="0" fontId="58" fillId="0" borderId="35" xfId="9" applyBorder="1"/>
    <xf numFmtId="0" fontId="59" fillId="0" borderId="0" xfId="9" applyFont="1" applyAlignment="1">
      <alignment horizontal="right"/>
    </xf>
    <xf numFmtId="0" fontId="61" fillId="0" borderId="0" xfId="9" applyFont="1" applyAlignment="1">
      <alignment horizontal="center"/>
    </xf>
    <xf numFmtId="0" fontId="41" fillId="0" borderId="0" xfId="9" applyFont="1" applyAlignment="1">
      <alignment horizontal="center"/>
    </xf>
    <xf numFmtId="0" fontId="60" fillId="0" borderId="0" xfId="9" applyFont="1" applyAlignment="1">
      <alignment horizontal="left"/>
    </xf>
    <xf numFmtId="0" fontId="58" fillId="0" borderId="0" xfId="10"/>
    <xf numFmtId="0" fontId="64" fillId="0" borderId="0" xfId="10" applyFont="1"/>
    <xf numFmtId="0" fontId="58" fillId="6" borderId="23" xfId="10" applyFill="1" applyBorder="1"/>
    <xf numFmtId="2" fontId="58" fillId="6" borderId="23" xfId="10" applyNumberFormat="1" applyFill="1" applyBorder="1"/>
    <xf numFmtId="0" fontId="64" fillId="0" borderId="23" xfId="10" applyFont="1" applyBorder="1" applyAlignment="1">
      <alignment horizontal="left"/>
    </xf>
    <xf numFmtId="0" fontId="64" fillId="0" borderId="23" xfId="10" applyFont="1" applyBorder="1" applyAlignment="1">
      <alignment horizontal="right"/>
    </xf>
    <xf numFmtId="0" fontId="58" fillId="0" borderId="23" xfId="10" applyBorder="1"/>
    <xf numFmtId="0" fontId="65" fillId="0" borderId="23" xfId="10" applyFont="1" applyBorder="1"/>
    <xf numFmtId="0" fontId="64" fillId="0" borderId="23" xfId="10" applyFont="1" applyBorder="1"/>
    <xf numFmtId="0" fontId="41" fillId="0" borderId="23" xfId="10" applyFont="1" applyBorder="1"/>
    <xf numFmtId="0" fontId="66" fillId="0" borderId="23" xfId="11" applyFont="1" applyBorder="1" applyAlignment="1">
      <alignment vertical="top" wrapText="1"/>
    </xf>
    <xf numFmtId="0" fontId="66" fillId="0" borderId="23" xfId="11" applyFont="1" applyBorder="1" applyAlignment="1">
      <alignment horizontal="left" vertical="top" wrapText="1"/>
    </xf>
    <xf numFmtId="0" fontId="64" fillId="0" borderId="23" xfId="10" applyFont="1" applyBorder="1" applyAlignment="1">
      <alignment horizontal="center"/>
    </xf>
    <xf numFmtId="0" fontId="64" fillId="0" borderId="23" xfId="10" applyFont="1" applyBorder="1" applyAlignment="1">
      <alignment horizontal="center" wrapText="1"/>
    </xf>
    <xf numFmtId="0" fontId="60" fillId="0" borderId="0" xfId="10" applyFont="1"/>
    <xf numFmtId="0" fontId="58" fillId="0" borderId="17" xfId="10" applyBorder="1"/>
    <xf numFmtId="0" fontId="58" fillId="0" borderId="0" xfId="10" applyAlignment="1">
      <alignment horizontal="left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vertical="center" wrapText="1"/>
    </xf>
    <xf numFmtId="0" fontId="26" fillId="0" borderId="0" xfId="2" applyFont="1" applyAlignment="1">
      <alignment wrapText="1"/>
    </xf>
    <xf numFmtId="0" fontId="67" fillId="0" borderId="0" xfId="13"/>
    <xf numFmtId="0" fontId="68" fillId="0" borderId="0" xfId="13" applyFont="1"/>
    <xf numFmtId="2" fontId="68" fillId="0" borderId="0" xfId="13" applyNumberFormat="1" applyFont="1" applyAlignment="1">
      <alignment horizontal="right" vertical="center"/>
    </xf>
    <xf numFmtId="49" fontId="68" fillId="0" borderId="0" xfId="13" applyNumberFormat="1" applyFont="1" applyAlignment="1">
      <alignment horizontal="center" vertical="center"/>
    </xf>
    <xf numFmtId="0" fontId="67" fillId="0" borderId="0" xfId="13" applyAlignment="1">
      <alignment horizontal="right" vertical="center"/>
    </xf>
    <xf numFmtId="0" fontId="68" fillId="0" borderId="0" xfId="13" applyFont="1" applyAlignment="1">
      <alignment horizontal="left" vertical="center" wrapText="1"/>
    </xf>
    <xf numFmtId="0" fontId="68" fillId="0" borderId="0" xfId="13" applyFont="1" applyAlignment="1">
      <alignment horizontal="center" vertical="center" wrapText="1"/>
    </xf>
    <xf numFmtId="2" fontId="70" fillId="0" borderId="60" xfId="13" applyNumberFormat="1" applyFont="1" applyBorder="1" applyAlignment="1">
      <alignment horizontal="right" vertical="center"/>
    </xf>
    <xf numFmtId="49" fontId="70" fillId="0" borderId="60" xfId="13" applyNumberFormat="1" applyFont="1" applyBorder="1" applyAlignment="1">
      <alignment horizontal="center" vertical="center"/>
    </xf>
    <xf numFmtId="0" fontId="71" fillId="0" borderId="60" xfId="13" applyFont="1" applyBorder="1" applyAlignment="1">
      <alignment horizontal="right" vertical="center"/>
    </xf>
    <xf numFmtId="0" fontId="68" fillId="0" borderId="60" xfId="13" applyFont="1" applyBorder="1" applyAlignment="1">
      <alignment horizontal="left" vertical="center" wrapText="1"/>
    </xf>
    <xf numFmtId="0" fontId="68" fillId="0" borderId="60" xfId="13" applyFont="1" applyBorder="1" applyAlignment="1">
      <alignment horizontal="center" vertical="center" wrapText="1"/>
    </xf>
    <xf numFmtId="2" fontId="68" fillId="0" borderId="60" xfId="13" applyNumberFormat="1" applyFont="1" applyBorder="1" applyAlignment="1">
      <alignment horizontal="right" vertical="center"/>
    </xf>
    <xf numFmtId="49" fontId="68" fillId="0" borderId="60" xfId="13" applyNumberFormat="1" applyFont="1" applyBorder="1" applyAlignment="1">
      <alignment horizontal="center" vertical="center"/>
    </xf>
    <xf numFmtId="0" fontId="67" fillId="0" borderId="60" xfId="13" applyBorder="1" applyAlignment="1">
      <alignment horizontal="right" vertical="center"/>
    </xf>
    <xf numFmtId="0" fontId="70" fillId="7" borderId="60" xfId="13" applyFont="1" applyFill="1" applyBorder="1" applyAlignment="1">
      <alignment horizontal="center" vertical="center"/>
    </xf>
    <xf numFmtId="0" fontId="70" fillId="7" borderId="60" xfId="13" applyFont="1" applyFill="1" applyBorder="1" applyAlignment="1">
      <alignment horizontal="center" vertical="center" wrapText="1"/>
    </xf>
    <xf numFmtId="0" fontId="68" fillId="0" borderId="0" xfId="13" applyFont="1" applyAlignment="1">
      <alignment vertical="center" wrapText="1"/>
    </xf>
    <xf numFmtId="14" fontId="70" fillId="0" borderId="0" xfId="13" applyNumberFormat="1" applyFont="1" applyAlignment="1">
      <alignment vertical="center" wrapText="1"/>
    </xf>
    <xf numFmtId="0" fontId="76" fillId="0" borderId="0" xfId="14" applyFill="1" applyProtection="1"/>
    <xf numFmtId="0" fontId="3" fillId="0" borderId="0" xfId="14" applyFont="1" applyFill="1" applyProtection="1"/>
    <xf numFmtId="0" fontId="3" fillId="0" borderId="0" xfId="14" applyFont="1" applyFill="1" applyAlignment="1" applyProtection="1">
      <alignment horizontal="center"/>
    </xf>
    <xf numFmtId="0" fontId="77" fillId="0" borderId="1" xfId="14" applyFont="1" applyFill="1" applyBorder="1" applyAlignment="1" applyProtection="1">
      <alignment horizontal="center" vertical="top"/>
    </xf>
    <xf numFmtId="0" fontId="78" fillId="0" borderId="0" xfId="14" applyFont="1" applyFill="1" applyAlignment="1" applyProtection="1">
      <alignment horizontal="center"/>
    </xf>
    <xf numFmtId="0" fontId="79" fillId="0" borderId="2" xfId="14" applyFont="1" applyFill="1" applyBorder="1" applyAlignment="1" applyProtection="1">
      <alignment horizontal="center" vertical="top"/>
    </xf>
    <xf numFmtId="0" fontId="3" fillId="0" borderId="2" xfId="14" applyFont="1" applyFill="1" applyBorder="1" applyProtection="1"/>
    <xf numFmtId="0" fontId="79" fillId="0" borderId="0" xfId="14" applyFont="1" applyFill="1" applyAlignment="1" applyProtection="1">
      <alignment horizontal="center" vertical="top"/>
    </xf>
    <xf numFmtId="0" fontId="3" fillId="0" borderId="2" xfId="14" applyFont="1" applyFill="1" applyBorder="1" applyAlignment="1" applyProtection="1">
      <alignment horizontal="center"/>
    </xf>
    <xf numFmtId="0" fontId="77" fillId="0" borderId="0" xfId="14" applyFont="1" applyFill="1" applyAlignment="1" applyProtection="1">
      <alignment horizontal="center" vertical="top"/>
    </xf>
    <xf numFmtId="0" fontId="3" fillId="0" borderId="2" xfId="14" applyFont="1" applyFill="1" applyBorder="1" applyProtection="1">
      <protection locked="0"/>
    </xf>
    <xf numFmtId="0" fontId="6" fillId="0" borderId="0" xfId="14" applyFont="1" applyFill="1" applyAlignment="1" applyProtection="1">
      <alignment vertical="top"/>
    </xf>
    <xf numFmtId="0" fontId="3" fillId="0" borderId="0" xfId="14" applyFont="1" applyFill="1" applyAlignment="1" applyProtection="1">
      <alignment vertical="center"/>
    </xf>
    <xf numFmtId="164" fontId="3" fillId="0" borderId="2" xfId="14" applyNumberFormat="1" applyFont="1" applyFill="1" applyBorder="1" applyAlignment="1" applyProtection="1">
      <alignment horizontal="right" vertical="center"/>
    </xf>
    <xf numFmtId="164" fontId="3" fillId="0" borderId="0" xfId="14" applyNumberFormat="1" applyFont="1" applyFill="1" applyAlignment="1" applyProtection="1">
      <alignment horizontal="right" vertical="center"/>
    </xf>
    <xf numFmtId="164" fontId="3" fillId="0" borderId="1" xfId="14" applyNumberFormat="1" applyFont="1" applyFill="1" applyBorder="1" applyAlignment="1" applyProtection="1">
      <alignment horizontal="right" vertical="center"/>
    </xf>
    <xf numFmtId="0" fontId="6" fillId="0" borderId="3" xfId="14" applyFont="1" applyFill="1" applyBorder="1" applyAlignment="1" applyProtection="1">
      <alignment horizontal="center" vertical="center" wrapText="1"/>
    </xf>
    <xf numFmtId="0" fontId="8" fillId="0" borderId="0" xfId="14" applyFont="1" applyFill="1" applyProtection="1"/>
    <xf numFmtId="2" fontId="3" fillId="2" borderId="4" xfId="14" applyNumberFormat="1" applyFont="1" applyFill="1" applyBorder="1" applyAlignment="1" applyProtection="1">
      <alignment horizontal="right" vertical="center"/>
    </xf>
    <xf numFmtId="0" fontId="8" fillId="0" borderId="5" xfId="14" applyFont="1" applyFill="1" applyBorder="1" applyProtection="1"/>
    <xf numFmtId="0" fontId="3" fillId="0" borderId="3" xfId="14" applyFont="1" applyFill="1" applyBorder="1" applyAlignment="1" applyProtection="1">
      <alignment horizontal="center"/>
    </xf>
    <xf numFmtId="0" fontId="3" fillId="0" borderId="5" xfId="14" applyFont="1" applyFill="1" applyBorder="1" applyProtection="1"/>
    <xf numFmtId="0" fontId="3" fillId="0" borderId="4" xfId="14" applyFont="1" applyFill="1" applyBorder="1" applyProtection="1"/>
    <xf numFmtId="0" fontId="3" fillId="0" borderId="3" xfId="14" applyFont="1" applyFill="1" applyBorder="1" applyProtection="1"/>
    <xf numFmtId="0" fontId="3" fillId="0" borderId="6" xfId="14" applyFont="1" applyFill="1" applyBorder="1" applyProtection="1"/>
    <xf numFmtId="2" fontId="3" fillId="0" borderId="4" xfId="14" applyNumberFormat="1" applyFont="1" applyFill="1" applyBorder="1" applyAlignment="1" applyProtection="1">
      <alignment horizontal="right" vertical="center" wrapText="1"/>
    </xf>
    <xf numFmtId="0" fontId="3" fillId="0" borderId="5" xfId="14" applyFont="1" applyFill="1" applyBorder="1" applyAlignment="1" applyProtection="1">
      <alignment vertical="top" wrapText="1"/>
    </xf>
    <xf numFmtId="0" fontId="3" fillId="0" borderId="4" xfId="14" applyFont="1" applyFill="1" applyBorder="1" applyAlignment="1" applyProtection="1">
      <alignment horizontal="center" vertical="top" wrapText="1"/>
    </xf>
    <xf numFmtId="0" fontId="3" fillId="0" borderId="4" xfId="14" applyFont="1" applyFill="1" applyBorder="1" applyAlignment="1" applyProtection="1">
      <alignment vertical="top" wrapText="1"/>
    </xf>
    <xf numFmtId="0" fontId="3" fillId="0" borderId="3" xfId="14" applyFont="1" applyFill="1" applyBorder="1" applyAlignment="1" applyProtection="1">
      <alignment vertical="top" wrapText="1"/>
    </xf>
    <xf numFmtId="0" fontId="3" fillId="0" borderId="6" xfId="14" applyFont="1" applyFill="1" applyBorder="1" applyAlignment="1" applyProtection="1">
      <alignment vertical="top" wrapText="1"/>
    </xf>
    <xf numFmtId="2" fontId="3" fillId="0" borderId="7" xfId="14" applyNumberFormat="1" applyFont="1" applyFill="1" applyBorder="1" applyAlignment="1" applyProtection="1">
      <alignment horizontal="right" vertical="center" wrapText="1"/>
    </xf>
    <xf numFmtId="2" fontId="3" fillId="0" borderId="8" xfId="14" applyNumberFormat="1" applyFont="1" applyFill="1" applyBorder="1" applyAlignment="1" applyProtection="1">
      <alignment horizontal="right" vertical="center" wrapText="1"/>
    </xf>
    <xf numFmtId="2" fontId="3" fillId="2" borderId="4" xfId="14" applyNumberFormat="1" applyFont="1" applyFill="1" applyBorder="1" applyAlignment="1" applyProtection="1">
      <alignment horizontal="right" vertical="center" wrapText="1"/>
    </xf>
    <xf numFmtId="0" fontId="3" fillId="0" borderId="8" xfId="14" applyFont="1" applyFill="1" applyBorder="1" applyAlignment="1" applyProtection="1">
      <alignment horizontal="center" vertical="top" wrapText="1"/>
    </xf>
    <xf numFmtId="0" fontId="3" fillId="0" borderId="8" xfId="14" applyFont="1" applyFill="1" applyBorder="1" applyAlignment="1" applyProtection="1">
      <alignment vertical="top" wrapText="1"/>
    </xf>
    <xf numFmtId="0" fontId="3" fillId="0" borderId="7" xfId="14" applyFont="1" applyFill="1" applyBorder="1" applyAlignment="1" applyProtection="1">
      <alignment vertical="top" wrapText="1"/>
    </xf>
    <xf numFmtId="0" fontId="3" fillId="0" borderId="9" xfId="14" applyFont="1" applyFill="1" applyBorder="1" applyAlignment="1" applyProtection="1">
      <alignment vertical="top" wrapText="1"/>
    </xf>
    <xf numFmtId="2" fontId="3" fillId="2" borderId="3" xfId="14" applyNumberFormat="1" applyFont="1" applyFill="1" applyBorder="1" applyAlignment="1" applyProtection="1">
      <alignment horizontal="right" vertical="center" wrapText="1"/>
    </xf>
    <xf numFmtId="2" fontId="3" fillId="2" borderId="6" xfId="14" applyNumberFormat="1" applyFont="1" applyFill="1" applyBorder="1" applyAlignment="1" applyProtection="1">
      <alignment horizontal="right" vertical="center" wrapText="1"/>
    </xf>
    <xf numFmtId="0" fontId="3" fillId="0" borderId="0" xfId="14" applyFont="1" applyFill="1" applyAlignment="1" applyProtection="1">
      <alignment vertical="top" wrapText="1"/>
    </xf>
    <xf numFmtId="2" fontId="3" fillId="2" borderId="10" xfId="14" applyNumberFormat="1" applyFont="1" applyFill="1" applyBorder="1" applyAlignment="1" applyProtection="1">
      <alignment horizontal="right" vertical="center" wrapText="1"/>
    </xf>
    <xf numFmtId="2" fontId="3" fillId="2" borderId="11" xfId="14" applyNumberFormat="1" applyFont="1" applyFill="1" applyBorder="1" applyAlignment="1" applyProtection="1">
      <alignment horizontal="right" vertical="center" wrapText="1"/>
    </xf>
    <xf numFmtId="2" fontId="3" fillId="2" borderId="12" xfId="14" applyNumberFormat="1" applyFont="1" applyFill="1" applyBorder="1" applyAlignment="1" applyProtection="1">
      <alignment horizontal="right" vertical="center" wrapText="1"/>
    </xf>
    <xf numFmtId="0" fontId="3" fillId="0" borderId="12" xfId="14" applyFont="1" applyFill="1" applyBorder="1" applyAlignment="1" applyProtection="1">
      <alignment horizontal="center" vertical="top" wrapText="1"/>
    </xf>
    <xf numFmtId="0" fontId="3" fillId="0" borderId="12" xfId="14" applyFont="1" applyFill="1" applyBorder="1" applyAlignment="1" applyProtection="1">
      <alignment vertical="top" wrapText="1"/>
    </xf>
    <xf numFmtId="0" fontId="3" fillId="0" borderId="10" xfId="14" applyFont="1" applyFill="1" applyBorder="1" applyAlignment="1" applyProtection="1">
      <alignment vertical="top" wrapText="1"/>
    </xf>
    <xf numFmtId="0" fontId="3" fillId="0" borderId="11" xfId="14" applyFont="1" applyFill="1" applyBorder="1" applyAlignment="1" applyProtection="1">
      <alignment vertical="top" wrapText="1"/>
    </xf>
    <xf numFmtId="0" fontId="3" fillId="0" borderId="3" xfId="14" applyFont="1" applyFill="1" applyBorder="1" applyAlignment="1" applyProtection="1">
      <alignment horizontal="center" vertical="top" wrapText="1"/>
    </xf>
    <xf numFmtId="0" fontId="3" fillId="0" borderId="13" xfId="14" applyFont="1" applyFill="1" applyBorder="1" applyAlignment="1" applyProtection="1">
      <alignment horizontal="center" vertical="top" wrapText="1"/>
    </xf>
    <xf numFmtId="0" fontId="3" fillId="0" borderId="1" xfId="14" applyFont="1" applyFill="1" applyBorder="1" applyAlignment="1" applyProtection="1">
      <alignment vertical="top" wrapText="1"/>
    </xf>
    <xf numFmtId="2" fontId="3" fillId="2" borderId="13" xfId="14" applyNumberFormat="1" applyFont="1" applyFill="1" applyBorder="1" applyAlignment="1" applyProtection="1">
      <alignment horizontal="right" vertical="center" wrapText="1"/>
    </xf>
    <xf numFmtId="2" fontId="3" fillId="2" borderId="1" xfId="14" applyNumberFormat="1" applyFont="1" applyFill="1" applyBorder="1" applyAlignment="1" applyProtection="1">
      <alignment horizontal="right" vertical="center" wrapText="1"/>
    </xf>
    <xf numFmtId="2" fontId="3" fillId="2" borderId="14" xfId="14" applyNumberFormat="1" applyFont="1" applyFill="1" applyBorder="1" applyAlignment="1" applyProtection="1">
      <alignment horizontal="right" vertical="center" wrapText="1"/>
    </xf>
    <xf numFmtId="0" fontId="3" fillId="0" borderId="14" xfId="14" applyFont="1" applyFill="1" applyBorder="1" applyAlignment="1" applyProtection="1">
      <alignment horizontal="center" vertical="top" wrapText="1"/>
    </xf>
    <xf numFmtId="0" fontId="3" fillId="0" borderId="13" xfId="14" applyFont="1" applyFill="1" applyBorder="1" applyAlignment="1" applyProtection="1">
      <alignment vertical="top" wrapText="1"/>
    </xf>
    <xf numFmtId="2" fontId="3" fillId="0" borderId="14" xfId="14" applyNumberFormat="1" applyFont="1" applyFill="1" applyBorder="1" applyAlignment="1" applyProtection="1">
      <alignment horizontal="right" vertical="center" wrapText="1"/>
    </xf>
    <xf numFmtId="2" fontId="3" fillId="0" borderId="1" xfId="14" applyNumberFormat="1" applyFont="1" applyFill="1" applyBorder="1" applyAlignment="1" applyProtection="1">
      <alignment horizontal="right" vertical="center" wrapText="1"/>
    </xf>
    <xf numFmtId="164" fontId="3" fillId="3" borderId="4" xfId="14" applyNumberFormat="1" applyFont="1" applyFill="1" applyBorder="1" applyAlignment="1" applyProtection="1">
      <alignment horizontal="right" vertical="center" wrapText="1"/>
    </xf>
    <xf numFmtId="2" fontId="3" fillId="2" borderId="5" xfId="14" applyNumberFormat="1" applyFont="1" applyFill="1" applyBorder="1" applyAlignment="1" applyProtection="1">
      <alignment horizontal="right" vertical="center" wrapText="1"/>
    </xf>
    <xf numFmtId="2" fontId="3" fillId="2" borderId="2" xfId="14" applyNumberFormat="1" applyFont="1" applyFill="1" applyBorder="1" applyAlignment="1" applyProtection="1">
      <alignment horizontal="right" vertical="center" wrapText="1"/>
    </xf>
    <xf numFmtId="0" fontId="3" fillId="0" borderId="14" xfId="14" applyFont="1" applyFill="1" applyBorder="1" applyAlignment="1" applyProtection="1">
      <alignment vertical="top" wrapText="1"/>
    </xf>
    <xf numFmtId="2" fontId="3" fillId="0" borderId="3" xfId="14" applyNumberFormat="1" applyFont="1" applyFill="1" applyBorder="1" applyAlignment="1" applyProtection="1">
      <alignment horizontal="right" vertical="center" wrapText="1"/>
    </xf>
    <xf numFmtId="0" fontId="3" fillId="0" borderId="15" xfId="14" applyFont="1" applyFill="1" applyBorder="1" applyAlignment="1" applyProtection="1">
      <alignment vertical="top" wrapText="1"/>
    </xf>
    <xf numFmtId="0" fontId="8" fillId="0" borderId="5" xfId="14" applyFont="1" applyFill="1" applyBorder="1" applyAlignment="1" applyProtection="1">
      <alignment vertical="top" wrapText="1"/>
    </xf>
    <xf numFmtId="0" fontId="8" fillId="0" borderId="4" xfId="14" applyFont="1" applyFill="1" applyBorder="1" applyAlignment="1" applyProtection="1">
      <alignment horizontal="center" vertical="top" wrapText="1"/>
    </xf>
    <xf numFmtId="0" fontId="8" fillId="0" borderId="4" xfId="14" applyFont="1" applyFill="1" applyBorder="1" applyAlignment="1" applyProtection="1">
      <alignment vertical="top" wrapText="1"/>
    </xf>
    <xf numFmtId="0" fontId="8" fillId="0" borderId="3" xfId="14" applyFont="1" applyFill="1" applyBorder="1" applyAlignment="1" applyProtection="1">
      <alignment vertical="top" wrapText="1"/>
    </xf>
    <xf numFmtId="0" fontId="8" fillId="0" borderId="11" xfId="14" applyFont="1" applyFill="1" applyBorder="1" applyAlignment="1" applyProtection="1">
      <alignment vertical="top" wrapText="1"/>
    </xf>
    <xf numFmtId="0" fontId="9" fillId="0" borderId="4" xfId="14" applyFont="1" applyFill="1" applyBorder="1" applyAlignment="1" applyProtection="1">
      <alignment horizontal="center" vertical="top" wrapText="1"/>
    </xf>
    <xf numFmtId="0" fontId="9" fillId="0" borderId="4" xfId="14" applyFont="1" applyFill="1" applyBorder="1" applyAlignment="1" applyProtection="1">
      <alignment vertical="top" wrapText="1"/>
    </xf>
    <xf numFmtId="0" fontId="3" fillId="0" borderId="2" xfId="14" applyFont="1" applyFill="1" applyBorder="1" applyAlignment="1" applyProtection="1">
      <alignment vertical="top" wrapText="1"/>
    </xf>
    <xf numFmtId="2" fontId="3" fillId="0" borderId="13" xfId="14" applyNumberFormat="1" applyFont="1" applyFill="1" applyBorder="1" applyAlignment="1" applyProtection="1">
      <alignment horizontal="right" vertical="center" wrapText="1"/>
    </xf>
    <xf numFmtId="0" fontId="10" fillId="0" borderId="14" xfId="14" applyFont="1" applyFill="1" applyBorder="1" applyAlignment="1" applyProtection="1">
      <alignment horizontal="center" vertical="top" wrapText="1"/>
    </xf>
    <xf numFmtId="2" fontId="3" fillId="2" borderId="15" xfId="14" applyNumberFormat="1" applyFont="1" applyFill="1" applyBorder="1" applyAlignment="1" applyProtection="1">
      <alignment horizontal="right" vertical="center" wrapText="1"/>
    </xf>
    <xf numFmtId="0" fontId="3" fillId="0" borderId="5" xfId="14" applyFont="1" applyFill="1" applyBorder="1" applyAlignment="1" applyProtection="1">
      <alignment vertical="center" wrapText="1"/>
    </xf>
    <xf numFmtId="164" fontId="3" fillId="4" borderId="12" xfId="14" applyNumberFormat="1" applyFont="1" applyFill="1" applyBorder="1" applyAlignment="1" applyProtection="1">
      <alignment horizontal="right" vertical="center" wrapText="1"/>
    </xf>
    <xf numFmtId="2" fontId="3" fillId="2" borderId="8" xfId="14" applyNumberFormat="1" applyFont="1" applyFill="1" applyBorder="1" applyAlignment="1" applyProtection="1">
      <alignment horizontal="right" vertical="center" wrapText="1"/>
    </xf>
    <xf numFmtId="2" fontId="3" fillId="2" borderId="7" xfId="14" applyNumberFormat="1" applyFont="1" applyFill="1" applyBorder="1" applyAlignment="1" applyProtection="1">
      <alignment horizontal="right" vertical="center" wrapText="1"/>
    </xf>
    <xf numFmtId="2" fontId="3" fillId="2" borderId="9" xfId="14" applyNumberFormat="1" applyFont="1" applyFill="1" applyBorder="1" applyAlignment="1" applyProtection="1">
      <alignment horizontal="right" vertical="center" wrapText="1"/>
    </xf>
    <xf numFmtId="2" fontId="3" fillId="0" borderId="12" xfId="14" applyNumberFormat="1" applyFont="1" applyFill="1" applyBorder="1" applyAlignment="1" applyProtection="1">
      <alignment horizontal="right" vertical="center" wrapText="1"/>
    </xf>
    <xf numFmtId="2" fontId="3" fillId="0" borderId="6" xfId="14" applyNumberFormat="1" applyFont="1" applyFill="1" applyBorder="1" applyAlignment="1" applyProtection="1">
      <alignment horizontal="right" vertical="center" wrapText="1"/>
    </xf>
    <xf numFmtId="2" fontId="3" fillId="0" borderId="2" xfId="14" applyNumberFormat="1" applyFont="1" applyFill="1" applyBorder="1" applyAlignment="1" applyProtection="1">
      <alignment horizontal="right" vertical="center" wrapText="1"/>
    </xf>
    <xf numFmtId="0" fontId="80" fillId="0" borderId="0" xfId="14" applyFont="1" applyFill="1" applyAlignment="1" applyProtection="1">
      <alignment horizontal="left" vertical="center" wrapText="1"/>
    </xf>
    <xf numFmtId="0" fontId="3" fillId="0" borderId="5" xfId="14" applyFont="1" applyFill="1" applyBorder="1" applyAlignment="1" applyProtection="1">
      <alignment horizontal="center" vertical="top" wrapText="1"/>
    </xf>
    <xf numFmtId="0" fontId="3" fillId="0" borderId="2" xfId="14" applyFont="1" applyFill="1" applyBorder="1" applyAlignment="1" applyProtection="1">
      <alignment horizontal="center" vertical="top" wrapText="1"/>
    </xf>
    <xf numFmtId="0" fontId="8" fillId="0" borderId="2" xfId="14" applyFont="1" applyFill="1" applyBorder="1" applyAlignment="1" applyProtection="1">
      <alignment vertical="center" wrapText="1"/>
    </xf>
    <xf numFmtId="0" fontId="8" fillId="0" borderId="12" xfId="14" applyFont="1" applyFill="1" applyBorder="1" applyAlignment="1" applyProtection="1">
      <alignment horizontal="center" vertical="top" wrapText="1"/>
    </xf>
    <xf numFmtId="0" fontId="8" fillId="0" borderId="12" xfId="14" applyFont="1" applyFill="1" applyBorder="1" applyAlignment="1" applyProtection="1">
      <alignment vertical="top" wrapText="1"/>
    </xf>
    <xf numFmtId="0" fontId="8" fillId="0" borderId="10" xfId="14" applyFont="1" applyFill="1" applyBorder="1" applyAlignment="1" applyProtection="1">
      <alignment vertical="top" wrapText="1"/>
    </xf>
    <xf numFmtId="0" fontId="8" fillId="0" borderId="6" xfId="14" applyFont="1" applyFill="1" applyBorder="1" applyAlignment="1" applyProtection="1">
      <alignment vertical="top" wrapText="1"/>
    </xf>
    <xf numFmtId="0" fontId="8" fillId="0" borderId="5" xfId="14" applyFont="1" applyFill="1" applyBorder="1" applyAlignment="1" applyProtection="1">
      <alignment vertical="center" wrapText="1"/>
    </xf>
    <xf numFmtId="1" fontId="3" fillId="0" borderId="3" xfId="14" applyNumberFormat="1" applyFont="1" applyFill="1" applyBorder="1" applyAlignment="1" applyProtection="1">
      <alignment horizontal="right" vertical="center" wrapText="1"/>
    </xf>
    <xf numFmtId="2" fontId="3" fillId="0" borderId="10" xfId="14" applyNumberFormat="1" applyFont="1" applyFill="1" applyBorder="1" applyAlignment="1" applyProtection="1">
      <alignment horizontal="right" vertical="center" wrapText="1"/>
    </xf>
    <xf numFmtId="2" fontId="3" fillId="0" borderId="15" xfId="14" applyNumberFormat="1" applyFont="1" applyFill="1" applyBorder="1" applyAlignment="1" applyProtection="1">
      <alignment horizontal="right" vertical="center" wrapText="1"/>
    </xf>
    <xf numFmtId="0" fontId="8" fillId="0" borderId="2" xfId="14" applyFont="1" applyFill="1" applyBorder="1" applyAlignment="1" applyProtection="1">
      <alignment vertical="top" wrapText="1"/>
    </xf>
    <xf numFmtId="0" fontId="3" fillId="0" borderId="10" xfId="14" applyFont="1" applyFill="1" applyBorder="1" applyAlignment="1" applyProtection="1">
      <alignment horizontal="center" vertical="top" wrapText="1"/>
    </xf>
    <xf numFmtId="2" fontId="3" fillId="2" borderId="3" xfId="14" applyNumberFormat="1" applyFont="1" applyFill="1" applyBorder="1" applyAlignment="1" applyProtection="1">
      <alignment horizontal="right" vertical="center"/>
    </xf>
    <xf numFmtId="2" fontId="3" fillId="2" borderId="6" xfId="14" applyNumberFormat="1" applyFont="1" applyFill="1" applyBorder="1" applyAlignment="1" applyProtection="1">
      <alignment horizontal="right" vertical="center"/>
    </xf>
    <xf numFmtId="0" fontId="3" fillId="0" borderId="7" xfId="14" applyFont="1" applyFill="1" applyBorder="1" applyAlignment="1" applyProtection="1">
      <alignment horizontal="center" vertical="top" wrapText="1"/>
    </xf>
    <xf numFmtId="0" fontId="8" fillId="0" borderId="3" xfId="14" applyFont="1" applyFill="1" applyBorder="1" applyAlignment="1" applyProtection="1">
      <alignment horizontal="center" vertical="top" wrapText="1"/>
    </xf>
    <xf numFmtId="0" fontId="81" fillId="0" borderId="0" xfId="14" applyFont="1" applyFill="1" applyAlignment="1" applyProtection="1">
      <alignment horizontal="justify" vertical="center"/>
    </xf>
    <xf numFmtId="0" fontId="3" fillId="0" borderId="0" xfId="14" applyFont="1" applyFill="1" applyAlignment="1" applyProtection="1">
      <alignment vertical="top"/>
    </xf>
    <xf numFmtId="0" fontId="8" fillId="0" borderId="10" xfId="14" applyFont="1" applyFill="1" applyBorder="1" applyAlignment="1" applyProtection="1">
      <alignment vertical="center" wrapText="1"/>
    </xf>
    <xf numFmtId="0" fontId="8" fillId="0" borderId="11" xfId="14" applyFont="1" applyFill="1" applyBorder="1" applyAlignment="1" applyProtection="1">
      <alignment vertical="center" wrapText="1"/>
    </xf>
    <xf numFmtId="0" fontId="3" fillId="0" borderId="5" xfId="14" applyFont="1" applyFill="1" applyBorder="1" applyAlignment="1" applyProtection="1">
      <alignment horizontal="left" vertical="top" wrapText="1"/>
    </xf>
    <xf numFmtId="1" fontId="3" fillId="0" borderId="4" xfId="14" applyNumberFormat="1" applyFont="1" applyFill="1" applyBorder="1" applyAlignment="1" applyProtection="1">
      <alignment horizontal="center" vertical="top" wrapText="1"/>
    </xf>
    <xf numFmtId="1" fontId="82" fillId="0" borderId="12" xfId="14" applyNumberFormat="1" applyFont="1" applyFill="1" applyBorder="1" applyAlignment="1" applyProtection="1">
      <alignment horizontal="center" vertical="center" wrapText="1"/>
    </xf>
    <xf numFmtId="49" fontId="82" fillId="0" borderId="3" xfId="14" applyNumberFormat="1" applyFont="1" applyFill="1" applyBorder="1" applyAlignment="1" applyProtection="1">
      <alignment horizontal="center" vertical="center" wrapText="1"/>
    </xf>
    <xf numFmtId="49" fontId="82" fillId="0" borderId="4" xfId="14" applyNumberFormat="1" applyFont="1" applyFill="1" applyBorder="1" applyAlignment="1" applyProtection="1">
      <alignment horizontal="center" vertical="center" wrapText="1"/>
    </xf>
    <xf numFmtId="0" fontId="82" fillId="0" borderId="12" xfId="14" applyFont="1" applyFill="1" applyBorder="1" applyAlignment="1" applyProtection="1">
      <alignment horizontal="center" vertical="center" wrapText="1"/>
    </xf>
    <xf numFmtId="0" fontId="82" fillId="0" borderId="3" xfId="14" applyFont="1" applyFill="1" applyBorder="1" applyAlignment="1" applyProtection="1">
      <alignment horizontal="center" vertical="center" wrapText="1"/>
    </xf>
    <xf numFmtId="49" fontId="15" fillId="0" borderId="12" xfId="14" applyNumberFormat="1" applyFont="1" applyFill="1" applyBorder="1" applyAlignment="1" applyProtection="1">
      <alignment horizontal="center" vertical="center" wrapText="1"/>
    </xf>
    <xf numFmtId="49" fontId="15" fillId="0" borderId="3" xfId="14" applyNumberFormat="1" applyFont="1" applyFill="1" applyBorder="1" applyAlignment="1" applyProtection="1">
      <alignment horizontal="center" vertical="center" wrapText="1"/>
    </xf>
    <xf numFmtId="0" fontId="3" fillId="0" borderId="0" xfId="14" applyFont="1" applyFill="1" applyAlignment="1" applyProtection="1">
      <alignment horizontal="center" vertical="center"/>
    </xf>
    <xf numFmtId="164" fontId="6" fillId="0" borderId="2" xfId="14" applyNumberFormat="1" applyFont="1" applyFill="1" applyBorder="1" applyAlignment="1" applyProtection="1">
      <alignment horizontal="right"/>
    </xf>
    <xf numFmtId="0" fontId="78" fillId="0" borderId="2" xfId="14" applyFont="1" applyFill="1" applyBorder="1" applyAlignment="1" applyProtection="1">
      <alignment horizontal="center"/>
    </xf>
    <xf numFmtId="0" fontId="18" fillId="0" borderId="0" xfId="14" applyFont="1" applyFill="1" applyAlignment="1" applyProtection="1">
      <alignment horizontal="center" vertical="center" wrapText="1"/>
    </xf>
    <xf numFmtId="3" fontId="3" fillId="0" borderId="3" xfId="14" applyNumberFormat="1" applyFont="1" applyFill="1" applyBorder="1" applyAlignment="1" applyProtection="1">
      <alignment horizontal="left"/>
    </xf>
    <xf numFmtId="3" fontId="3" fillId="0" borderId="4" xfId="14" applyNumberFormat="1" applyFont="1" applyFill="1" applyBorder="1" applyAlignment="1" applyProtection="1">
      <alignment horizontal="left"/>
    </xf>
    <xf numFmtId="3" fontId="3" fillId="0" borderId="10" xfId="14" applyNumberFormat="1" applyFont="1" applyFill="1" applyBorder="1" applyAlignment="1" applyProtection="1">
      <alignment horizontal="left"/>
      <protection locked="0"/>
    </xf>
    <xf numFmtId="3" fontId="3" fillId="0" borderId="3" xfId="14" applyNumberFormat="1" applyFont="1" applyFill="1" applyBorder="1" applyProtection="1"/>
    <xf numFmtId="0" fontId="6" fillId="0" borderId="1" xfId="14" applyFont="1" applyFill="1" applyBorder="1" applyAlignment="1" applyProtection="1">
      <alignment horizontal="right"/>
    </xf>
    <xf numFmtId="0" fontId="6" fillId="0" borderId="8" xfId="14" applyFont="1" applyFill="1" applyBorder="1" applyAlignment="1" applyProtection="1">
      <alignment horizontal="right"/>
    </xf>
    <xf numFmtId="3" fontId="3" fillId="0" borderId="13" xfId="14" applyNumberFormat="1" applyFont="1" applyFill="1" applyBorder="1" applyProtection="1"/>
    <xf numFmtId="0" fontId="6" fillId="0" borderId="0" xfId="14" applyFont="1" applyFill="1" applyAlignment="1" applyProtection="1">
      <alignment horizontal="right"/>
    </xf>
    <xf numFmtId="1" fontId="3" fillId="0" borderId="3" xfId="14" applyNumberFormat="1" applyFont="1" applyFill="1" applyBorder="1" applyProtection="1"/>
    <xf numFmtId="164" fontId="6" fillId="0" borderId="0" xfId="14" applyNumberFormat="1" applyFont="1" applyFill="1" applyAlignment="1" applyProtection="1">
      <alignment horizontal="right"/>
    </xf>
    <xf numFmtId="0" fontId="19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applyFont="1" applyFill="1" applyProtection="1"/>
    <xf numFmtId="0" fontId="6" fillId="0" borderId="0" xfId="14" applyFont="1" applyFill="1" applyAlignment="1" applyProtection="1">
      <alignment horizontal="left"/>
    </xf>
    <xf numFmtId="164" fontId="6" fillId="0" borderId="0" xfId="14" applyNumberFormat="1" applyFont="1" applyFill="1" applyAlignment="1" applyProtection="1">
      <alignment horizontal="left"/>
    </xf>
    <xf numFmtId="0" fontId="82" fillId="0" borderId="0" xfId="14" applyFont="1" applyFill="1" applyAlignment="1" applyProtection="1">
      <alignment horizontal="center" wrapText="1"/>
    </xf>
    <xf numFmtId="0" fontId="78" fillId="0" borderId="0" xfId="14" applyFont="1" applyFill="1" applyAlignment="1" applyProtection="1">
      <alignment wrapText="1"/>
    </xf>
    <xf numFmtId="164" fontId="82" fillId="0" borderId="0" xfId="14" applyNumberFormat="1" applyFont="1" applyFill="1" applyAlignment="1" applyProtection="1">
      <alignment horizontal="left" vertical="center"/>
    </xf>
    <xf numFmtId="164" fontId="82" fillId="0" borderId="0" xfId="14" applyNumberFormat="1" applyFont="1" applyFill="1" applyAlignment="1" applyProtection="1">
      <alignment horizontal="left" vertical="center" wrapText="1"/>
    </xf>
    <xf numFmtId="0" fontId="86" fillId="0" borderId="0" xfId="14" applyFont="1" applyFill="1" applyProtection="1"/>
    <xf numFmtId="0" fontId="6" fillId="0" borderId="0" xfId="14" applyFont="1" applyFill="1" applyAlignment="1" applyProtection="1">
      <alignment horizontal="center" vertical="top"/>
    </xf>
    <xf numFmtId="0" fontId="76" fillId="0" borderId="0" xfId="14" applyFill="1" applyAlignment="1" applyProtection="1">
      <alignment wrapText="1"/>
    </xf>
    <xf numFmtId="0" fontId="88" fillId="0" borderId="0" xfId="14" applyFont="1" applyFill="1" applyAlignment="1" applyProtection="1">
      <alignment horizontal="center" vertical="center"/>
    </xf>
    <xf numFmtId="0" fontId="24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2" fillId="0" borderId="0" xfId="14" applyFont="1" applyFill="1" applyProtection="1"/>
    <xf numFmtId="0" fontId="82" fillId="0" borderId="0" xfId="14" applyFont="1" applyFill="1" applyAlignment="1" applyProtection="1">
      <alignment vertical="center"/>
    </xf>
    <xf numFmtId="164" fontId="82" fillId="0" borderId="0" xfId="14" applyNumberFormat="1" applyFont="1" applyFill="1" applyAlignment="1" applyProtection="1">
      <alignment horizontal="right" vertical="center"/>
    </xf>
    <xf numFmtId="0" fontId="76" fillId="0" borderId="0" xfId="14" applyFill="1" applyAlignment="1" applyProtection="1">
      <alignment vertical="center"/>
    </xf>
    <xf numFmtId="0" fontId="82" fillId="0" borderId="0" xfId="14" applyFont="1" applyFill="1" applyAlignment="1" applyProtection="1">
      <alignment horizontal="right" vertical="center"/>
    </xf>
    <xf numFmtId="0" fontId="89" fillId="0" borderId="0" xfId="14" applyFont="1" applyFill="1" applyProtection="1"/>
    <xf numFmtId="0" fontId="80" fillId="0" borderId="0" xfId="14" applyFont="1" applyFill="1" applyProtection="1"/>
    <xf numFmtId="0" fontId="80" fillId="0" borderId="0" xfId="14" applyFont="1" applyFill="1" applyAlignment="1" applyProtection="1">
      <alignment horizontal="center"/>
    </xf>
    <xf numFmtId="0" fontId="90" fillId="0" borderId="0" xfId="14" applyFont="1" applyFill="1" applyProtection="1"/>
    <xf numFmtId="0" fontId="82" fillId="0" borderId="58" xfId="14" applyFont="1" applyFill="1" applyBorder="1" applyAlignment="1" applyProtection="1">
      <alignment horizontal="right" vertical="top"/>
    </xf>
    <xf numFmtId="0" fontId="82" fillId="0" borderId="58" xfId="14" applyFont="1" applyFill="1" applyBorder="1" applyAlignment="1" applyProtection="1">
      <alignment horizontal="center" vertical="top"/>
    </xf>
    <xf numFmtId="0" fontId="91" fillId="0" borderId="0" xfId="14" applyFont="1" applyFill="1" applyAlignment="1" applyProtection="1">
      <alignment horizontal="center" vertical="center" wrapText="1"/>
    </xf>
    <xf numFmtId="0" fontId="89" fillId="0" borderId="0" xfId="14" applyFont="1" applyFill="1" applyAlignment="1" applyProtection="1">
      <alignment horizontal="right" vertical="center"/>
    </xf>
    <xf numFmtId="0" fontId="89" fillId="0" borderId="0" xfId="14" applyFont="1" applyFill="1" applyAlignment="1" applyProtection="1">
      <alignment horizontal="left" vertical="center"/>
    </xf>
    <xf numFmtId="0" fontId="90" fillId="0" borderId="0" xfId="14" applyFont="1" applyFill="1" applyAlignment="1" applyProtection="1">
      <alignment horizontal="center" vertical="center" wrapText="1"/>
    </xf>
    <xf numFmtId="0" fontId="90" fillId="0" borderId="57" xfId="14" applyFont="1" applyFill="1" applyBorder="1" applyAlignment="1" applyProtection="1">
      <alignment horizontal="left" vertical="center"/>
    </xf>
    <xf numFmtId="0" fontId="92" fillId="0" borderId="0" xfId="14" applyFont="1" applyFill="1" applyProtection="1"/>
    <xf numFmtId="0" fontId="92" fillId="0" borderId="0" xfId="14" applyFont="1" applyFill="1" applyAlignment="1" applyProtection="1">
      <alignment vertical="top"/>
    </xf>
    <xf numFmtId="0" fontId="90" fillId="0" borderId="0" xfId="14" applyFont="1" applyFill="1" applyAlignment="1" applyProtection="1">
      <alignment vertical="center"/>
    </xf>
    <xf numFmtId="0" fontId="92" fillId="0" borderId="0" xfId="14" applyFont="1" applyFill="1" applyAlignment="1" applyProtection="1">
      <alignment vertical="center"/>
    </xf>
    <xf numFmtId="0" fontId="82" fillId="0" borderId="58" xfId="14" applyFont="1" applyFill="1" applyBorder="1" applyAlignment="1" applyProtection="1">
      <alignment horizontal="right" vertical="center"/>
    </xf>
    <xf numFmtId="0" fontId="90" fillId="0" borderId="57" xfId="14" applyFont="1" applyFill="1" applyBorder="1" applyAlignment="1" applyProtection="1">
      <alignment horizontal="left"/>
    </xf>
    <xf numFmtId="0" fontId="90" fillId="0" borderId="0" xfId="14" applyFont="1" applyFill="1" applyAlignment="1" applyProtection="1">
      <alignment vertical="top"/>
    </xf>
    <xf numFmtId="0" fontId="85" fillId="0" borderId="0" xfId="14" applyFont="1" applyFill="1" applyAlignment="1" applyProtection="1">
      <alignment horizontal="center" vertical="center" wrapText="1"/>
    </xf>
    <xf numFmtId="164" fontId="90" fillId="0" borderId="1" xfId="14" applyNumberFormat="1" applyFont="1" applyFill="1" applyBorder="1" applyAlignment="1" applyProtection="1">
      <alignment horizontal="right" vertical="center"/>
    </xf>
    <xf numFmtId="0" fontId="90" fillId="0" borderId="0" xfId="14" applyFont="1" applyFill="1" applyAlignment="1" applyProtection="1">
      <alignment horizontal="center" vertical="center"/>
    </xf>
    <xf numFmtId="0" fontId="85" fillId="0" borderId="0" xfId="14" applyFont="1" applyFill="1" applyAlignment="1" applyProtection="1">
      <alignment horizontal="center" vertical="top" wrapText="1"/>
    </xf>
    <xf numFmtId="0" fontId="90" fillId="0" borderId="0" xfId="14" applyFont="1" applyFill="1" applyAlignment="1" applyProtection="1">
      <alignment horizontal="center" vertical="top"/>
    </xf>
    <xf numFmtId="0" fontId="85" fillId="0" borderId="0" xfId="14" applyFont="1" applyFill="1" applyProtection="1"/>
    <xf numFmtId="2" fontId="85" fillId="0" borderId="3" xfId="14" applyNumberFormat="1" applyFont="1" applyFill="1" applyBorder="1" applyAlignment="1" applyProtection="1">
      <alignment horizontal="right" vertical="center"/>
    </xf>
    <xf numFmtId="0" fontId="85" fillId="0" borderId="3" xfId="14" applyFont="1" applyFill="1" applyBorder="1" applyAlignment="1" applyProtection="1">
      <alignment horizontal="center" vertical="center"/>
    </xf>
    <xf numFmtId="0" fontId="85" fillId="0" borderId="3" xfId="14" applyFont="1" applyFill="1" applyBorder="1" applyAlignment="1" applyProtection="1">
      <alignment vertical="center" wrapText="1"/>
    </xf>
    <xf numFmtId="0" fontId="85" fillId="0" borderId="3" xfId="14" applyFont="1" applyFill="1" applyBorder="1" applyAlignment="1" applyProtection="1">
      <alignment horizontal="center" vertical="top"/>
    </xf>
    <xf numFmtId="0" fontId="85" fillId="0" borderId="3" xfId="14" applyFont="1" applyFill="1" applyBorder="1" applyAlignment="1" applyProtection="1">
      <alignment vertical="top" wrapText="1"/>
    </xf>
    <xf numFmtId="1" fontId="85" fillId="0" borderId="3" xfId="14" applyNumberFormat="1" applyFont="1" applyFill="1" applyBorder="1" applyAlignment="1" applyProtection="1">
      <alignment horizontal="center" vertical="top" wrapText="1"/>
    </xf>
    <xf numFmtId="2" fontId="90" fillId="0" borderId="3" xfId="14" applyNumberFormat="1" applyFont="1" applyFill="1" applyBorder="1" applyAlignment="1" applyProtection="1">
      <alignment horizontal="right" vertical="center"/>
    </xf>
    <xf numFmtId="0" fontId="90" fillId="0" borderId="3" xfId="14" applyFont="1" applyFill="1" applyBorder="1" applyAlignment="1" applyProtection="1">
      <alignment horizontal="center" vertical="center"/>
    </xf>
    <xf numFmtId="0" fontId="90" fillId="0" borderId="3" xfId="14" applyFont="1" applyFill="1" applyBorder="1" applyAlignment="1" applyProtection="1">
      <alignment vertical="top" wrapText="1"/>
    </xf>
    <xf numFmtId="1" fontId="90" fillId="0" borderId="3" xfId="14" applyNumberFormat="1" applyFont="1" applyFill="1" applyBorder="1" applyAlignment="1" applyProtection="1">
      <alignment horizontal="center" vertical="top" wrapText="1"/>
    </xf>
    <xf numFmtId="0" fontId="90" fillId="0" borderId="3" xfId="14" applyFont="1" applyFill="1" applyBorder="1" applyAlignment="1" applyProtection="1">
      <alignment vertical="center" wrapText="1"/>
    </xf>
    <xf numFmtId="1" fontId="85" fillId="0" borderId="3" xfId="14" applyNumberFormat="1" applyFont="1" applyFill="1" applyBorder="1" applyAlignment="1" applyProtection="1">
      <alignment horizontal="center" vertical="top"/>
    </xf>
    <xf numFmtId="0" fontId="90" fillId="0" borderId="3" xfId="14" applyFont="1" applyFill="1" applyBorder="1" applyAlignment="1" applyProtection="1">
      <alignment horizontal="center" vertical="top"/>
    </xf>
    <xf numFmtId="0" fontId="90" fillId="8" borderId="3" xfId="14" applyFont="1" applyFill="1" applyBorder="1" applyAlignment="1" applyProtection="1">
      <alignment vertical="center" wrapText="1"/>
    </xf>
    <xf numFmtId="2" fontId="85" fillId="8" borderId="3" xfId="14" applyNumberFormat="1" applyFont="1" applyFill="1" applyBorder="1" applyAlignment="1" applyProtection="1">
      <alignment horizontal="right" vertical="center"/>
    </xf>
    <xf numFmtId="0" fontId="85" fillId="0" borderId="3" xfId="14" applyFont="1" applyFill="1" applyBorder="1" applyAlignment="1" applyProtection="1">
      <alignment vertical="center"/>
    </xf>
    <xf numFmtId="0" fontId="85" fillId="0" borderId="3" xfId="14" applyFont="1" applyFill="1" applyBorder="1" applyAlignment="1" applyProtection="1">
      <alignment horizontal="center" vertical="center" wrapText="1"/>
    </xf>
    <xf numFmtId="0" fontId="90" fillId="0" borderId="0" xfId="14" applyFont="1" applyFill="1" applyAlignment="1" applyProtection="1">
      <alignment horizontal="right"/>
    </xf>
    <xf numFmtId="0" fontId="91" fillId="0" borderId="0" xfId="14" applyFont="1" applyFill="1" applyProtection="1"/>
    <xf numFmtId="0" fontId="90" fillId="0" borderId="0" xfId="14" applyFont="1" applyFill="1" applyAlignment="1" applyProtection="1">
      <alignment horizontal="center"/>
    </xf>
    <xf numFmtId="0" fontId="90" fillId="0" borderId="2" xfId="14" applyFont="1" applyFill="1" applyBorder="1" applyAlignment="1" applyProtection="1">
      <alignment horizontal="center"/>
    </xf>
    <xf numFmtId="0" fontId="91" fillId="0" borderId="0" xfId="14" applyFont="1" applyFill="1" applyAlignment="1" applyProtection="1">
      <alignment horizontal="right"/>
    </xf>
    <xf numFmtId="0" fontId="91" fillId="0" borderId="3" xfId="14" applyFont="1" applyFill="1" applyBorder="1" applyProtection="1"/>
    <xf numFmtId="164" fontId="90" fillId="0" borderId="0" xfId="14" applyNumberFormat="1" applyFont="1" applyFill="1" applyAlignment="1" applyProtection="1">
      <alignment horizontal="right" vertical="center"/>
    </xf>
    <xf numFmtId="0" fontId="85" fillId="0" borderId="0" xfId="14" applyFont="1" applyFill="1" applyAlignment="1" applyProtection="1">
      <alignment horizontal="center"/>
    </xf>
    <xf numFmtId="164" fontId="90" fillId="0" borderId="0" xfId="14" applyNumberFormat="1" applyFont="1" applyFill="1" applyAlignment="1" applyProtection="1">
      <alignment horizontal="center"/>
    </xf>
    <xf numFmtId="164" fontId="91" fillId="0" borderId="0" xfId="14" applyNumberFormat="1" applyFont="1" applyFill="1" applyAlignment="1" applyProtection="1">
      <alignment vertical="center"/>
    </xf>
    <xf numFmtId="0" fontId="91" fillId="0" borderId="0" xfId="14" applyFont="1" applyFill="1" applyAlignment="1" applyProtection="1">
      <alignment horizontal="right" vertical="center"/>
    </xf>
    <xf numFmtId="0" fontId="90" fillId="0" borderId="0" xfId="14" applyFont="1" applyFill="1" applyAlignment="1" applyProtection="1">
      <alignment horizontal="left"/>
    </xf>
    <xf numFmtId="0" fontId="90" fillId="0" borderId="0" xfId="14" applyFont="1" applyFill="1" applyAlignment="1" applyProtection="1">
      <alignment horizontal="center" wrapText="1"/>
    </xf>
    <xf numFmtId="0" fontId="85" fillId="0" borderId="0" xfId="14" applyFont="1" applyFill="1" applyAlignment="1" applyProtection="1">
      <alignment horizontal="center" wrapText="1"/>
    </xf>
    <xf numFmtId="0" fontId="81" fillId="0" borderId="0" xfId="14" applyFont="1" applyFill="1" applyProtection="1"/>
    <xf numFmtId="0" fontId="89" fillId="0" borderId="0" xfId="14" applyFont="1" applyFill="1" applyAlignment="1" applyProtection="1">
      <alignment horizontal="left"/>
    </xf>
    <xf numFmtId="0" fontId="80" fillId="0" borderId="0" xfId="14" applyFont="1" applyFill="1" applyAlignment="1" applyProtection="1">
      <alignment horizontal="left"/>
    </xf>
    <xf numFmtId="0" fontId="26" fillId="9" borderId="23" xfId="4" applyFont="1" applyFill="1" applyBorder="1" applyAlignment="1" applyProtection="1">
      <alignment horizontal="right"/>
      <protection locked="0"/>
    </xf>
    <xf numFmtId="0" fontId="27" fillId="9" borderId="23" xfId="2" applyFont="1" applyFill="1" applyBorder="1" applyAlignment="1" applyProtection="1">
      <alignment horizontal="right"/>
      <protection locked="0"/>
    </xf>
    <xf numFmtId="0" fontId="30" fillId="9" borderId="24" xfId="2" applyFont="1" applyFill="1" applyBorder="1" applyAlignment="1" applyProtection="1">
      <alignment horizontal="right" wrapText="1"/>
      <protection locked="0"/>
    </xf>
    <xf numFmtId="0" fontId="30" fillId="9" borderId="23" xfId="2" applyFont="1" applyFill="1" applyBorder="1" applyAlignment="1" applyProtection="1">
      <alignment horizontal="right" wrapText="1"/>
      <protection locked="0"/>
    </xf>
    <xf numFmtId="0" fontId="34" fillId="9" borderId="23" xfId="2" applyFont="1" applyFill="1" applyBorder="1" applyAlignment="1" applyProtection="1">
      <alignment horizontal="right" wrapText="1"/>
      <protection locked="0"/>
    </xf>
    <xf numFmtId="0" fontId="30" fillId="9" borderId="40" xfId="2" applyFont="1" applyFill="1" applyBorder="1" applyAlignment="1" applyProtection="1">
      <alignment horizontal="right" wrapText="1"/>
      <protection locked="0"/>
    </xf>
    <xf numFmtId="0" fontId="30" fillId="9" borderId="41" xfId="2" applyFont="1" applyFill="1" applyBorder="1" applyAlignment="1" applyProtection="1">
      <alignment horizontal="right" wrapText="1"/>
      <protection locked="0"/>
    </xf>
    <xf numFmtId="0" fontId="30" fillId="9" borderId="24" xfId="2" applyFont="1" applyFill="1" applyBorder="1" applyAlignment="1">
      <alignment horizontal="right" wrapText="1"/>
    </xf>
    <xf numFmtId="0" fontId="74" fillId="9" borderId="24" xfId="2" applyFont="1" applyFill="1" applyBorder="1" applyAlignment="1" applyProtection="1">
      <alignment horizontal="right" wrapText="1"/>
      <protection locked="0"/>
    </xf>
    <xf numFmtId="0" fontId="74" fillId="9" borderId="23" xfId="2" applyFont="1" applyFill="1" applyBorder="1" applyAlignment="1" applyProtection="1">
      <alignment horizontal="right" wrapText="1"/>
      <protection locked="0"/>
    </xf>
    <xf numFmtId="0" fontId="75" fillId="9" borderId="23" xfId="2" applyFont="1" applyFill="1" applyBorder="1" applyAlignment="1" applyProtection="1">
      <alignment horizontal="right" wrapText="1"/>
      <protection locked="0"/>
    </xf>
    <xf numFmtId="0" fontId="74" fillId="9" borderId="40" xfId="2" applyFont="1" applyFill="1" applyBorder="1" applyAlignment="1" applyProtection="1">
      <alignment horizontal="right" wrapText="1"/>
      <protection locked="0"/>
    </xf>
    <xf numFmtId="0" fontId="74" fillId="9" borderId="41" xfId="2" applyFont="1" applyFill="1" applyBorder="1" applyAlignment="1" applyProtection="1">
      <alignment horizontal="right" wrapText="1"/>
      <protection locked="0"/>
    </xf>
    <xf numFmtId="0" fontId="74" fillId="9" borderId="24" xfId="2" applyFont="1" applyFill="1" applyBorder="1" applyAlignment="1">
      <alignment horizontal="right" wrapText="1"/>
    </xf>
    <xf numFmtId="4" fontId="30" fillId="10" borderId="22" xfId="2" applyNumberFormat="1" applyFont="1" applyFill="1" applyBorder="1" applyAlignment="1">
      <alignment horizontal="right" wrapText="1"/>
    </xf>
    <xf numFmtId="4" fontId="74" fillId="10" borderId="22" xfId="2" applyNumberFormat="1" applyFont="1" applyFill="1" applyBorder="1" applyAlignment="1">
      <alignment horizontal="right" wrapText="1"/>
    </xf>
    <xf numFmtId="4" fontId="30" fillId="10" borderId="34" xfId="2" applyNumberFormat="1" applyFont="1" applyFill="1" applyBorder="1" applyAlignment="1">
      <alignment horizontal="right" wrapText="1"/>
    </xf>
    <xf numFmtId="0" fontId="30" fillId="9" borderId="37" xfId="2" applyFont="1" applyFill="1" applyBorder="1" applyAlignment="1" applyProtection="1">
      <alignment horizontal="right" wrapText="1"/>
      <protection locked="0"/>
    </xf>
    <xf numFmtId="0" fontId="30" fillId="9" borderId="37" xfId="2" applyFont="1" applyFill="1" applyBorder="1" applyAlignment="1">
      <alignment horizontal="right" wrapText="1"/>
    </xf>
    <xf numFmtId="0" fontId="32" fillId="11" borderId="33" xfId="2" applyFont="1" applyFill="1" applyBorder="1" applyAlignment="1">
      <alignment horizontal="left" wrapText="1"/>
    </xf>
    <xf numFmtId="0" fontId="32" fillId="11" borderId="32" xfId="2" applyFont="1" applyFill="1" applyBorder="1" applyAlignment="1">
      <alignment horizontal="right" wrapText="1"/>
    </xf>
    <xf numFmtId="0" fontId="32" fillId="11" borderId="31" xfId="2" applyFont="1" applyFill="1" applyBorder="1" applyAlignment="1">
      <alignment horizontal="right" wrapText="1"/>
    </xf>
    <xf numFmtId="0" fontId="32" fillId="11" borderId="30" xfId="2" applyFont="1" applyFill="1" applyBorder="1" applyAlignment="1">
      <alignment horizontal="right" wrapText="1"/>
    </xf>
    <xf numFmtId="4" fontId="30" fillId="11" borderId="30" xfId="2" applyNumberFormat="1" applyFont="1" applyFill="1" applyBorder="1" applyAlignment="1">
      <alignment horizontal="right" wrapText="1"/>
    </xf>
    <xf numFmtId="0" fontId="33" fillId="11" borderId="21" xfId="2" applyFont="1" applyFill="1" applyBorder="1" applyAlignment="1">
      <alignment horizontal="left" wrapText="1"/>
    </xf>
    <xf numFmtId="0" fontId="32" fillId="11" borderId="20" xfId="2" applyFont="1" applyFill="1" applyBorder="1" applyAlignment="1">
      <alignment horizontal="right" wrapText="1"/>
    </xf>
    <xf numFmtId="0" fontId="32" fillId="11" borderId="19" xfId="2" applyFont="1" applyFill="1" applyBorder="1" applyAlignment="1">
      <alignment horizontal="right" wrapText="1"/>
    </xf>
    <xf numFmtId="0" fontId="32" fillId="11" borderId="18" xfId="2" applyFont="1" applyFill="1" applyBorder="1" applyAlignment="1">
      <alignment horizontal="right" wrapText="1"/>
    </xf>
    <xf numFmtId="4" fontId="30" fillId="11" borderId="18" xfId="2" applyNumberFormat="1" applyFont="1" applyFill="1" applyBorder="1" applyAlignment="1">
      <alignment horizontal="right" wrapText="1"/>
    </xf>
    <xf numFmtId="0" fontId="26" fillId="11" borderId="29" xfId="2" applyFont="1" applyFill="1" applyBorder="1"/>
    <xf numFmtId="0" fontId="26" fillId="11" borderId="28" xfId="2" applyFont="1" applyFill="1" applyBorder="1"/>
    <xf numFmtId="0" fontId="26" fillId="11" borderId="27" xfId="2" applyFont="1" applyFill="1" applyBorder="1"/>
    <xf numFmtId="0" fontId="26" fillId="11" borderId="26" xfId="2" applyFont="1" applyFill="1" applyBorder="1"/>
    <xf numFmtId="4" fontId="30" fillId="11" borderId="26" xfId="2" applyNumberFormat="1" applyFont="1" applyFill="1" applyBorder="1" applyAlignment="1">
      <alignment horizontal="right" wrapText="1"/>
    </xf>
    <xf numFmtId="0" fontId="31" fillId="11" borderId="25" xfId="2" applyFont="1" applyFill="1" applyBorder="1" applyAlignment="1" applyProtection="1">
      <alignment horizontal="left" wrapText="1"/>
      <protection locked="0"/>
    </xf>
    <xf numFmtId="0" fontId="26" fillId="11" borderId="24" xfId="2" applyFont="1" applyFill="1" applyBorder="1"/>
    <xf numFmtId="0" fontId="26" fillId="11" borderId="23" xfId="2" applyFont="1" applyFill="1" applyBorder="1"/>
    <xf numFmtId="0" fontId="26" fillId="11" borderId="22" xfId="2" applyFont="1" applyFill="1" applyBorder="1"/>
    <xf numFmtId="4" fontId="30" fillId="11" borderId="22" xfId="2" applyNumberFormat="1" applyFont="1" applyFill="1" applyBorder="1" applyAlignment="1">
      <alignment horizontal="right" wrapText="1"/>
    </xf>
    <xf numFmtId="0" fontId="26" fillId="11" borderId="25" xfId="2" applyFont="1" applyFill="1" applyBorder="1"/>
    <xf numFmtId="0" fontId="31" fillId="11" borderId="21" xfId="2" applyFont="1" applyFill="1" applyBorder="1" applyAlignment="1" applyProtection="1">
      <alignment horizontal="left" wrapText="1"/>
      <protection locked="0"/>
    </xf>
    <xf numFmtId="0" fontId="26" fillId="11" borderId="20" xfId="2" applyFont="1" applyFill="1" applyBorder="1"/>
    <xf numFmtId="0" fontId="26" fillId="11" borderId="19" xfId="2" applyFont="1" applyFill="1" applyBorder="1"/>
    <xf numFmtId="0" fontId="26" fillId="11" borderId="18" xfId="2" applyFont="1" applyFill="1" applyBorder="1"/>
    <xf numFmtId="0" fontId="58" fillId="0" borderId="0" xfId="10" applyAlignment="1">
      <alignment horizontal="left"/>
    </xf>
    <xf numFmtId="0" fontId="41" fillId="0" borderId="0" xfId="10" applyFont="1" applyAlignment="1">
      <alignment horizontal="left"/>
    </xf>
    <xf numFmtId="0" fontId="6" fillId="0" borderId="1" xfId="1" applyFont="1" applyFill="1" applyBorder="1" applyAlignment="1" applyProtection="1">
      <alignment horizontal="center" vertical="top" wrapText="1"/>
    </xf>
    <xf numFmtId="0" fontId="2" fillId="0" borderId="1" xfId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 vertical="top"/>
    </xf>
    <xf numFmtId="49" fontId="15" fillId="0" borderId="15" xfId="1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4" fillId="0" borderId="11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5" fillId="0" borderId="13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wrapText="1"/>
    </xf>
    <xf numFmtId="0" fontId="17" fillId="0" borderId="4" xfId="1" applyFont="1" applyFill="1" applyBorder="1" applyAlignment="1" applyProtection="1">
      <alignment horizontal="center" wrapText="1"/>
    </xf>
    <xf numFmtId="164" fontId="15" fillId="0" borderId="13" xfId="1" applyNumberFormat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wrapText="1"/>
    </xf>
    <xf numFmtId="164" fontId="15" fillId="0" borderId="14" xfId="1" applyNumberFormat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49" fontId="13" fillId="0" borderId="6" xfId="1" applyNumberFormat="1" applyFont="1" applyFill="1" applyBorder="1" applyAlignment="1" applyProtection="1">
      <alignment horizontal="center" vertical="center"/>
    </xf>
    <xf numFmtId="49" fontId="13" fillId="0" borderId="5" xfId="1" applyNumberFormat="1" applyFont="1" applyFill="1" applyBorder="1" applyAlignment="1" applyProtection="1">
      <alignment horizontal="center" vertical="center"/>
    </xf>
    <xf numFmtId="49" fontId="13" fillId="0" borderId="4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0" fontId="2" fillId="0" borderId="2" xfId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 vertical="top"/>
    </xf>
    <xf numFmtId="0" fontId="21" fillId="0" borderId="0" xfId="1" applyFont="1" applyFill="1" applyProtection="1"/>
    <xf numFmtId="0" fontId="22" fillId="0" borderId="0" xfId="1" applyFont="1" applyFill="1" applyAlignment="1" applyProtection="1">
      <alignment horizontal="center"/>
    </xf>
    <xf numFmtId="0" fontId="20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/>
    </xf>
    <xf numFmtId="0" fontId="6" fillId="0" borderId="1" xfId="14" applyFont="1" applyFill="1" applyBorder="1" applyAlignment="1" applyProtection="1">
      <alignment horizontal="center" vertical="top" wrapText="1"/>
    </xf>
    <xf numFmtId="0" fontId="76" fillId="0" borderId="1" xfId="14" applyFill="1" applyBorder="1" applyAlignment="1" applyProtection="1">
      <alignment horizontal="center" wrapText="1"/>
    </xf>
    <xf numFmtId="0" fontId="77" fillId="0" borderId="0" xfId="14" applyFont="1" applyFill="1" applyAlignment="1" applyProtection="1">
      <alignment horizontal="center" vertical="top"/>
    </xf>
    <xf numFmtId="49" fontId="15" fillId="0" borderId="15" xfId="14" applyNumberFormat="1" applyFont="1" applyFill="1" applyBorder="1" applyAlignment="1" applyProtection="1">
      <alignment horizontal="left" vertical="center" wrapText="1"/>
    </xf>
    <xf numFmtId="0" fontId="83" fillId="0" borderId="1" xfId="14" applyFont="1" applyFill="1" applyBorder="1" applyAlignment="1" applyProtection="1">
      <alignment horizontal="left" vertical="center" wrapText="1"/>
    </xf>
    <xf numFmtId="0" fontId="83" fillId="0" borderId="11" xfId="14" applyFont="1" applyFill="1" applyBorder="1" applyAlignment="1" applyProtection="1">
      <alignment horizontal="left" vertical="center" wrapText="1"/>
    </xf>
    <xf numFmtId="0" fontId="83" fillId="0" borderId="2" xfId="14" applyFont="1" applyFill="1" applyBorder="1" applyAlignment="1" applyProtection="1">
      <alignment horizontal="left" vertical="center" wrapText="1"/>
    </xf>
    <xf numFmtId="0" fontId="15" fillId="0" borderId="13" xfId="14" applyFont="1" applyFill="1" applyBorder="1" applyAlignment="1" applyProtection="1">
      <alignment horizontal="center" vertical="center"/>
    </xf>
    <xf numFmtId="0" fontId="83" fillId="0" borderId="10" xfId="14" applyFont="1" applyFill="1" applyBorder="1" applyAlignment="1" applyProtection="1">
      <alignment horizontal="center"/>
    </xf>
    <xf numFmtId="0" fontId="15" fillId="0" borderId="14" xfId="14" applyFont="1" applyFill="1" applyBorder="1" applyAlignment="1" applyProtection="1">
      <alignment horizontal="center" vertical="center" wrapText="1"/>
    </xf>
    <xf numFmtId="0" fontId="84" fillId="0" borderId="12" xfId="14" applyFont="1" applyFill="1" applyBorder="1" applyAlignment="1" applyProtection="1">
      <alignment horizontal="center" vertical="center" wrapText="1"/>
    </xf>
    <xf numFmtId="0" fontId="85" fillId="0" borderId="6" xfId="14" applyFont="1" applyFill="1" applyBorder="1" applyAlignment="1" applyProtection="1">
      <alignment horizontal="center" wrapText="1"/>
    </xf>
    <xf numFmtId="0" fontId="85" fillId="0" borderId="4" xfId="14" applyFont="1" applyFill="1" applyBorder="1" applyAlignment="1" applyProtection="1">
      <alignment horizontal="center" wrapText="1"/>
    </xf>
    <xf numFmtId="164" fontId="15" fillId="0" borderId="13" xfId="14" applyNumberFormat="1" applyFont="1" applyFill="1" applyBorder="1" applyAlignment="1" applyProtection="1">
      <alignment horizontal="center" vertical="center" wrapText="1"/>
    </xf>
    <xf numFmtId="0" fontId="83" fillId="0" borderId="10" xfId="14" applyFont="1" applyFill="1" applyBorder="1" applyAlignment="1" applyProtection="1">
      <alignment horizontal="center" wrapText="1"/>
    </xf>
    <xf numFmtId="164" fontId="15" fillId="0" borderId="14" xfId="14" applyNumberFormat="1" applyFont="1" applyFill="1" applyBorder="1" applyAlignment="1" applyProtection="1">
      <alignment horizontal="center" vertical="center" wrapText="1"/>
    </xf>
    <xf numFmtId="0" fontId="83" fillId="0" borderId="12" xfId="14" applyFont="1" applyFill="1" applyBorder="1" applyAlignment="1" applyProtection="1">
      <alignment wrapText="1"/>
    </xf>
    <xf numFmtId="0" fontId="6" fillId="0" borderId="0" xfId="14" applyFont="1" applyFill="1" applyAlignment="1" applyProtection="1">
      <alignment horizontal="center" vertical="center" wrapText="1"/>
    </xf>
    <xf numFmtId="0" fontId="3" fillId="0" borderId="0" xfId="14" applyFont="1" applyFill="1" applyAlignment="1" applyProtection="1">
      <alignment horizontal="left" vertical="top" wrapText="1"/>
    </xf>
    <xf numFmtId="0" fontId="3" fillId="0" borderId="2" xfId="14" applyFont="1" applyFill="1" applyBorder="1" applyAlignment="1" applyProtection="1">
      <alignment horizontal="left" vertical="top" wrapText="1"/>
    </xf>
    <xf numFmtId="49" fontId="82" fillId="0" borderId="6" xfId="14" applyNumberFormat="1" applyFont="1" applyFill="1" applyBorder="1" applyAlignment="1" applyProtection="1">
      <alignment horizontal="center" vertical="center"/>
    </xf>
    <xf numFmtId="49" fontId="82" fillId="0" borderId="5" xfId="14" applyNumberFormat="1" applyFont="1" applyFill="1" applyBorder="1" applyAlignment="1" applyProtection="1">
      <alignment horizontal="center" vertical="center"/>
    </xf>
    <xf numFmtId="49" fontId="82" fillId="0" borderId="4" xfId="14" applyNumberFormat="1" applyFont="1" applyFill="1" applyBorder="1" applyAlignment="1" applyProtection="1">
      <alignment horizontal="center" vertical="center"/>
    </xf>
    <xf numFmtId="0" fontId="6" fillId="0" borderId="0" xfId="14" applyFont="1" applyFill="1" applyAlignment="1" applyProtection="1">
      <alignment horizontal="right"/>
    </xf>
    <xf numFmtId="0" fontId="3" fillId="0" borderId="0" xfId="14" applyFont="1" applyFill="1" applyAlignment="1" applyProtection="1">
      <alignment horizontal="center"/>
    </xf>
    <xf numFmtId="0" fontId="6" fillId="0" borderId="0" xfId="14" applyFont="1" applyFill="1" applyProtection="1"/>
    <xf numFmtId="0" fontId="76" fillId="0" borderId="2" xfId="14" applyFill="1" applyBorder="1" applyAlignment="1" applyProtection="1">
      <alignment horizontal="left"/>
    </xf>
    <xf numFmtId="0" fontId="6" fillId="0" borderId="0" xfId="14" applyFont="1" applyFill="1" applyAlignment="1" applyProtection="1">
      <alignment horizontal="center" vertical="top"/>
    </xf>
    <xf numFmtId="0" fontId="86" fillId="0" borderId="0" xfId="14" applyFont="1" applyFill="1" applyProtection="1"/>
    <xf numFmtId="0" fontId="87" fillId="0" borderId="0" xfId="14" applyFont="1" applyFill="1" applyAlignment="1" applyProtection="1">
      <alignment horizontal="center"/>
    </xf>
    <xf numFmtId="0" fontId="20" fillId="0" borderId="0" xfId="14" applyFont="1" applyFill="1" applyAlignment="1" applyProtection="1">
      <alignment horizontal="center" vertical="center" wrapText="1"/>
    </xf>
    <xf numFmtId="0" fontId="6" fillId="0" borderId="0" xfId="14" applyFont="1" applyFill="1" applyAlignment="1" applyProtection="1">
      <alignment horizontal="center"/>
    </xf>
    <xf numFmtId="0" fontId="85" fillId="0" borderId="2" xfId="14" applyFont="1" applyFill="1" applyBorder="1" applyAlignment="1" applyProtection="1">
      <alignment horizontal="center" vertical="center"/>
    </xf>
    <xf numFmtId="0" fontId="85" fillId="0" borderId="0" xfId="14" applyFont="1" applyFill="1" applyAlignment="1" applyProtection="1">
      <alignment horizontal="center" vertical="center"/>
    </xf>
    <xf numFmtId="0" fontId="90" fillId="0" borderId="1" xfId="14" applyFont="1" applyFill="1" applyBorder="1" applyAlignment="1" applyProtection="1">
      <alignment horizontal="center"/>
    </xf>
    <xf numFmtId="0" fontId="90" fillId="0" borderId="0" xfId="14" applyFont="1" applyFill="1" applyAlignment="1" applyProtection="1">
      <alignment horizontal="center" vertical="center"/>
    </xf>
    <xf numFmtId="0" fontId="90" fillId="0" borderId="0" xfId="14" applyFont="1" applyFill="1" applyAlignment="1" applyProtection="1">
      <alignment horizontal="center"/>
    </xf>
    <xf numFmtId="0" fontId="85" fillId="0" borderId="0" xfId="14" applyFont="1" applyFill="1" applyAlignment="1" applyProtection="1">
      <alignment horizontal="center" wrapText="1"/>
    </xf>
    <xf numFmtId="0" fontId="90" fillId="0" borderId="0" xfId="14" applyFont="1" applyFill="1" applyAlignment="1" applyProtection="1">
      <alignment horizontal="center" wrapText="1"/>
    </xf>
    <xf numFmtId="0" fontId="85" fillId="0" borderId="0" xfId="14" applyFont="1" applyFill="1" applyAlignment="1" applyProtection="1">
      <alignment horizontal="center"/>
    </xf>
    <xf numFmtId="0" fontId="85" fillId="0" borderId="3" xfId="14" applyFont="1" applyFill="1" applyBorder="1" applyAlignment="1" applyProtection="1">
      <alignment horizontal="center" vertical="center" wrapText="1"/>
    </xf>
    <xf numFmtId="2" fontId="85" fillId="0" borderId="3" xfId="14" applyNumberFormat="1" applyFont="1" applyFill="1" applyBorder="1" applyAlignment="1" applyProtection="1">
      <alignment horizontal="center"/>
    </xf>
    <xf numFmtId="0" fontId="90" fillId="0" borderId="3" xfId="14" applyFont="1" applyFill="1" applyBorder="1" applyProtection="1"/>
    <xf numFmtId="0" fontId="85" fillId="0" borderId="3" xfId="14" applyFont="1" applyFill="1" applyBorder="1" applyAlignment="1" applyProtection="1">
      <alignment horizontal="center"/>
    </xf>
    <xf numFmtId="0" fontId="90" fillId="0" borderId="3" xfId="14" applyFont="1" applyFill="1" applyBorder="1" applyAlignment="1" applyProtection="1">
      <alignment horizontal="center"/>
    </xf>
    <xf numFmtId="0" fontId="90" fillId="0" borderId="3" xfId="14" applyFont="1" applyFill="1" applyBorder="1" applyAlignment="1" applyProtection="1">
      <alignment horizontal="center" wrapText="1"/>
    </xf>
    <xf numFmtId="0" fontId="90" fillId="0" borderId="3" xfId="14" applyFont="1" applyFill="1" applyBorder="1" applyAlignment="1" applyProtection="1">
      <alignment horizontal="center" vertical="center"/>
    </xf>
    <xf numFmtId="0" fontId="90" fillId="0" borderId="0" xfId="14" applyFont="1" applyFill="1" applyProtection="1"/>
    <xf numFmtId="0" fontId="90" fillId="0" borderId="0" xfId="14" applyFont="1" applyFill="1" applyAlignment="1" applyProtection="1">
      <alignment vertical="center"/>
    </xf>
    <xf numFmtId="0" fontId="90" fillId="0" borderId="0" xfId="14" applyFont="1" applyFill="1" applyAlignment="1" applyProtection="1">
      <alignment horizontal="center" vertical="center" wrapText="1"/>
    </xf>
    <xf numFmtId="0" fontId="90" fillId="0" borderId="0" xfId="14" applyFont="1" applyFill="1" applyAlignment="1" applyProtection="1">
      <alignment wrapText="1"/>
    </xf>
    <xf numFmtId="0" fontId="90" fillId="0" borderId="3" xfId="14" applyFont="1" applyFill="1" applyBorder="1" applyAlignment="1" applyProtection="1">
      <alignment horizontal="center" vertical="center" wrapText="1"/>
    </xf>
    <xf numFmtId="0" fontId="64" fillId="0" borderId="17" xfId="10" applyFont="1" applyBorder="1" applyAlignment="1">
      <alignment horizontal="right"/>
    </xf>
    <xf numFmtId="0" fontId="64" fillId="0" borderId="36" xfId="10" applyFont="1" applyBorder="1" applyAlignment="1">
      <alignment horizontal="center" vertical="center"/>
    </xf>
    <xf numFmtId="0" fontId="64" fillId="0" borderId="55" xfId="10" applyFont="1" applyBorder="1" applyAlignment="1">
      <alignment horizontal="center" vertical="center"/>
    </xf>
    <xf numFmtId="0" fontId="64" fillId="0" borderId="27" xfId="10" applyFont="1" applyBorder="1" applyAlignment="1">
      <alignment horizontal="center" vertical="center"/>
    </xf>
    <xf numFmtId="0" fontId="64" fillId="0" borderId="0" xfId="10" applyFont="1" applyAlignment="1">
      <alignment horizontal="right"/>
    </xf>
    <xf numFmtId="0" fontId="64" fillId="0" borderId="0" xfId="10" applyFont="1" applyAlignment="1">
      <alignment horizontal="center"/>
    </xf>
    <xf numFmtId="0" fontId="64" fillId="0" borderId="16" xfId="10" applyFont="1" applyBorder="1" applyAlignment="1">
      <alignment horizontal="center"/>
    </xf>
    <xf numFmtId="0" fontId="60" fillId="0" borderId="0" xfId="10" applyFont="1" applyAlignment="1">
      <alignment horizontal="center"/>
    </xf>
    <xf numFmtId="0" fontId="60" fillId="0" borderId="0" xfId="10" applyFont="1" applyAlignment="1">
      <alignment horizontal="left"/>
    </xf>
    <xf numFmtId="0" fontId="64" fillId="0" borderId="23" xfId="10" applyFont="1" applyBorder="1" applyAlignment="1">
      <alignment horizontal="center" wrapText="1"/>
    </xf>
    <xf numFmtId="0" fontId="64" fillId="0" borderId="23" xfId="10" applyFont="1" applyBorder="1" applyAlignment="1">
      <alignment horizontal="center"/>
    </xf>
    <xf numFmtId="0" fontId="64" fillId="0" borderId="23" xfId="10" applyFont="1" applyBorder="1"/>
    <xf numFmtId="0" fontId="58" fillId="0" borderId="0" xfId="10" applyAlignment="1">
      <alignment horizontal="left"/>
    </xf>
    <xf numFmtId="0" fontId="58" fillId="0" borderId="17" xfId="10" applyBorder="1" applyAlignment="1">
      <alignment horizontal="center"/>
    </xf>
    <xf numFmtId="0" fontId="64" fillId="0" borderId="36" xfId="10" applyFont="1" applyBorder="1" applyAlignment="1">
      <alignment horizontal="center" vertical="center" wrapText="1"/>
    </xf>
    <xf numFmtId="0" fontId="64" fillId="0" borderId="55" xfId="10" applyFont="1" applyBorder="1" applyAlignment="1">
      <alignment horizontal="center" vertical="center" wrapText="1"/>
    </xf>
    <xf numFmtId="0" fontId="64" fillId="0" borderId="27" xfId="10" applyFont="1" applyBorder="1" applyAlignment="1">
      <alignment horizontal="center" vertical="center" wrapText="1"/>
    </xf>
    <xf numFmtId="0" fontId="58" fillId="0" borderId="40" xfId="9" applyBorder="1" applyAlignment="1">
      <alignment horizontal="center"/>
    </xf>
    <xf numFmtId="0" fontId="58" fillId="0" borderId="50" xfId="9" applyBorder="1" applyAlignment="1">
      <alignment horizontal="center"/>
    </xf>
    <xf numFmtId="0" fontId="58" fillId="0" borderId="40" xfId="9" applyBorder="1" applyAlignment="1">
      <alignment horizontal="left" wrapText="1"/>
    </xf>
    <xf numFmtId="0" fontId="58" fillId="0" borderId="43" xfId="9" applyBorder="1" applyAlignment="1">
      <alignment horizontal="left" wrapText="1"/>
    </xf>
    <xf numFmtId="0" fontId="58" fillId="0" borderId="50" xfId="9" applyBorder="1" applyAlignment="1">
      <alignment horizontal="left" wrapText="1"/>
    </xf>
    <xf numFmtId="0" fontId="58" fillId="0" borderId="35" xfId="9" applyBorder="1" applyAlignment="1">
      <alignment horizontal="center"/>
    </xf>
    <xf numFmtId="0" fontId="58" fillId="0" borderId="54" xfId="9" applyBorder="1" applyAlignment="1">
      <alignment horizontal="center"/>
    </xf>
    <xf numFmtId="0" fontId="60" fillId="0" borderId="51" xfId="9" applyFont="1" applyBorder="1" applyAlignment="1">
      <alignment horizontal="center"/>
    </xf>
    <xf numFmtId="0" fontId="58" fillId="0" borderId="56" xfId="9" applyBorder="1"/>
    <xf numFmtId="0" fontId="58" fillId="0" borderId="53" xfId="9" applyBorder="1" applyAlignment="1">
      <alignment horizontal="center"/>
    </xf>
    <xf numFmtId="0" fontId="58" fillId="0" borderId="52" xfId="9" applyBorder="1" applyAlignment="1">
      <alignment horizontal="center"/>
    </xf>
    <xf numFmtId="0" fontId="60" fillId="0" borderId="56" xfId="9" applyFont="1" applyBorder="1" applyAlignment="1">
      <alignment horizontal="center"/>
    </xf>
    <xf numFmtId="0" fontId="60" fillId="0" borderId="53" xfId="9" applyFont="1" applyBorder="1" applyAlignment="1">
      <alignment horizontal="center"/>
    </xf>
    <xf numFmtId="0" fontId="60" fillId="0" borderId="52" xfId="9" applyFont="1" applyBorder="1" applyAlignment="1">
      <alignment horizontal="center"/>
    </xf>
    <xf numFmtId="0" fontId="58" fillId="0" borderId="52" xfId="9" applyBorder="1"/>
    <xf numFmtId="0" fontId="60" fillId="0" borderId="35" xfId="9" applyFont="1" applyBorder="1" applyAlignment="1">
      <alignment horizontal="center"/>
    </xf>
    <xf numFmtId="0" fontId="60" fillId="0" borderId="54" xfId="9" applyFont="1" applyBorder="1" applyAlignment="1">
      <alignment horizontal="center"/>
    </xf>
    <xf numFmtId="0" fontId="60" fillId="0" borderId="36" xfId="9" applyFont="1" applyBorder="1" applyAlignment="1">
      <alignment horizontal="center"/>
    </xf>
    <xf numFmtId="0" fontId="60" fillId="0" borderId="27" xfId="9" applyFont="1" applyBorder="1" applyAlignment="1">
      <alignment horizontal="center"/>
    </xf>
    <xf numFmtId="0" fontId="58" fillId="0" borderId="36" xfId="9" applyBorder="1" applyAlignment="1">
      <alignment horizontal="center"/>
    </xf>
    <xf numFmtId="0" fontId="58" fillId="0" borderId="27" xfId="9" applyBorder="1" applyAlignment="1">
      <alignment horizontal="center"/>
    </xf>
    <xf numFmtId="0" fontId="58" fillId="0" borderId="35" xfId="9" applyBorder="1" applyAlignment="1">
      <alignment horizontal="left" vertical="center"/>
    </xf>
    <xf numFmtId="0" fontId="58" fillId="0" borderId="16" xfId="9" applyBorder="1" applyAlignment="1">
      <alignment horizontal="left" vertical="center"/>
    </xf>
    <xf numFmtId="0" fontId="58" fillId="0" borderId="54" xfId="9" applyBorder="1" applyAlignment="1">
      <alignment horizontal="left" vertical="center"/>
    </xf>
    <xf numFmtId="0" fontId="58" fillId="0" borderId="53" xfId="9" applyBorder="1" applyAlignment="1">
      <alignment horizontal="left" vertical="center"/>
    </xf>
    <xf numFmtId="0" fontId="58" fillId="0" borderId="17" xfId="9" applyBorder="1" applyAlignment="1">
      <alignment horizontal="left" vertical="center"/>
    </xf>
    <xf numFmtId="0" fontId="58" fillId="0" borderId="52" xfId="9" applyBorder="1" applyAlignment="1">
      <alignment horizontal="left" vertical="center"/>
    </xf>
    <xf numFmtId="0" fontId="59" fillId="0" borderId="0" xfId="9" applyFont="1" applyAlignment="1">
      <alignment horizontal="center"/>
    </xf>
    <xf numFmtId="0" fontId="60" fillId="0" borderId="0" xfId="9" applyFont="1" applyAlignment="1">
      <alignment horizontal="center"/>
    </xf>
    <xf numFmtId="0" fontId="62" fillId="0" borderId="0" xfId="9" applyFont="1" applyAlignment="1">
      <alignment horizontal="center"/>
    </xf>
    <xf numFmtId="0" fontId="60" fillId="0" borderId="16" xfId="9" applyFont="1" applyBorder="1" applyAlignment="1">
      <alignment horizontal="center"/>
    </xf>
    <xf numFmtId="0" fontId="58" fillId="0" borderId="54" xfId="9" applyBorder="1"/>
    <xf numFmtId="0" fontId="58" fillId="0" borderId="0" xfId="9" applyAlignment="1">
      <alignment horizontal="center"/>
    </xf>
    <xf numFmtId="0" fontId="58" fillId="0" borderId="17" xfId="9" applyBorder="1" applyAlignment="1">
      <alignment horizontal="center"/>
    </xf>
    <xf numFmtId="0" fontId="60" fillId="0" borderId="17" xfId="9" applyFont="1" applyBorder="1" applyAlignment="1">
      <alignment horizontal="center"/>
    </xf>
    <xf numFmtId="0" fontId="41" fillId="0" borderId="17" xfId="9" applyFont="1" applyBorder="1" applyAlignment="1">
      <alignment horizontal="center"/>
    </xf>
    <xf numFmtId="0" fontId="61" fillId="0" borderId="17" xfId="9" applyFont="1" applyBorder="1" applyAlignment="1">
      <alignment horizontal="center"/>
    </xf>
    <xf numFmtId="0" fontId="58" fillId="0" borderId="0" xfId="9" applyAlignment="1">
      <alignment horizontal="left"/>
    </xf>
    <xf numFmtId="0" fontId="58" fillId="0" borderId="55" xfId="9" applyBorder="1" applyAlignment="1">
      <alignment horizontal="center"/>
    </xf>
    <xf numFmtId="0" fontId="58" fillId="0" borderId="35" xfId="9" applyBorder="1" applyAlignment="1">
      <alignment horizontal="left" wrapText="1"/>
    </xf>
    <xf numFmtId="0" fontId="58" fillId="0" borderId="16" xfId="9" applyBorder="1" applyAlignment="1">
      <alignment horizontal="left"/>
    </xf>
    <xf numFmtId="0" fontId="58" fillId="0" borderId="54" xfId="9" applyBorder="1" applyAlignment="1">
      <alignment horizontal="left"/>
    </xf>
    <xf numFmtId="0" fontId="58" fillId="0" borderId="53" xfId="9" applyBorder="1" applyAlignment="1">
      <alignment horizontal="left"/>
    </xf>
    <xf numFmtId="0" fontId="58" fillId="0" borderId="17" xfId="9" applyBorder="1" applyAlignment="1">
      <alignment horizontal="left"/>
    </xf>
    <xf numFmtId="0" fontId="58" fillId="0" borderId="52" xfId="9" applyBorder="1" applyAlignment="1">
      <alignment horizontal="left"/>
    </xf>
    <xf numFmtId="0" fontId="58" fillId="0" borderId="35" xfId="9" applyBorder="1" applyAlignment="1">
      <alignment wrapText="1"/>
    </xf>
    <xf numFmtId="0" fontId="58" fillId="0" borderId="16" xfId="9" applyBorder="1"/>
    <xf numFmtId="0" fontId="59" fillId="0" borderId="16" xfId="9" applyFont="1" applyBorder="1" applyAlignment="1">
      <alignment horizontal="center"/>
    </xf>
    <xf numFmtId="0" fontId="27" fillId="0" borderId="16" xfId="7" applyFont="1" applyBorder="1" applyAlignment="1">
      <alignment horizontal="center"/>
    </xf>
    <xf numFmtId="0" fontId="50" fillId="0" borderId="0" xfId="7" applyFont="1" applyAlignment="1">
      <alignment horizontal="left"/>
    </xf>
    <xf numFmtId="0" fontId="1" fillId="0" borderId="0" xfId="7" applyAlignment="1">
      <alignment horizontal="left"/>
    </xf>
    <xf numFmtId="0" fontId="27" fillId="0" borderId="0" xfId="7" applyFont="1" applyAlignment="1">
      <alignment horizontal="left" wrapText="1"/>
    </xf>
    <xf numFmtId="0" fontId="1" fillId="0" borderId="0" xfId="7" applyAlignment="1">
      <alignment horizontal="left" wrapText="1"/>
    </xf>
    <xf numFmtId="0" fontId="1" fillId="0" borderId="0" xfId="7" applyAlignment="1">
      <alignment wrapText="1"/>
    </xf>
    <xf numFmtId="0" fontId="50" fillId="0" borderId="0" xfId="7" applyFont="1" applyAlignment="1">
      <alignment horizontal="center"/>
    </xf>
    <xf numFmtId="0" fontId="51" fillId="0" borderId="0" xfId="7" applyFont="1" applyAlignment="1">
      <alignment horizontal="center" wrapText="1"/>
    </xf>
    <xf numFmtId="0" fontId="27" fillId="0" borderId="0" xfId="7" applyFont="1" applyAlignment="1">
      <alignment horizontal="center"/>
    </xf>
    <xf numFmtId="0" fontId="38" fillId="0" borderId="23" xfId="7" applyFont="1" applyBorder="1" applyAlignment="1">
      <alignment horizontal="center" vertical="center" wrapText="1"/>
    </xf>
    <xf numFmtId="0" fontId="41" fillId="0" borderId="23" xfId="7" applyFont="1" applyBorder="1" applyAlignment="1">
      <alignment vertical="center" wrapText="1"/>
    </xf>
    <xf numFmtId="0" fontId="50" fillId="0" borderId="40" xfId="7" applyFont="1" applyBorder="1" applyAlignment="1">
      <alignment horizontal="center" vertical="center" wrapText="1"/>
    </xf>
    <xf numFmtId="0" fontId="50" fillId="0" borderId="43" xfId="7" applyFont="1" applyBorder="1" applyAlignment="1">
      <alignment horizontal="center" vertical="center" wrapText="1"/>
    </xf>
    <xf numFmtId="0" fontId="50" fillId="0" borderId="50" xfId="7" applyFont="1" applyBorder="1" applyAlignment="1">
      <alignment horizontal="center" vertical="center" wrapText="1"/>
    </xf>
    <xf numFmtId="0" fontId="41" fillId="0" borderId="23" xfId="7" applyFont="1" applyBorder="1" applyAlignment="1">
      <alignment horizontal="center" vertical="center"/>
    </xf>
    <xf numFmtId="0" fontId="38" fillId="0" borderId="36" xfId="7" applyFont="1" applyBorder="1" applyAlignment="1">
      <alignment horizontal="center" vertical="center" wrapText="1"/>
    </xf>
    <xf numFmtId="0" fontId="38" fillId="0" borderId="27" xfId="7" applyFont="1" applyBorder="1" applyAlignment="1">
      <alignment wrapText="1"/>
    </xf>
    <xf numFmtId="0" fontId="27" fillId="0" borderId="0" xfId="8" applyFont="1" applyAlignment="1">
      <alignment horizontal="center" vertical="top" wrapText="1"/>
    </xf>
    <xf numFmtId="0" fontId="27" fillId="0" borderId="0" xfId="8" applyFont="1" applyAlignment="1">
      <alignment horizontal="center" vertical="top"/>
    </xf>
    <xf numFmtId="0" fontId="51" fillId="0" borderId="17" xfId="8" applyFont="1" applyBorder="1" applyAlignment="1">
      <alignment horizontal="center"/>
    </xf>
    <xf numFmtId="0" fontId="50" fillId="0" borderId="17" xfId="8" applyFont="1" applyBorder="1" applyAlignment="1">
      <alignment horizontal="center"/>
    </xf>
    <xf numFmtId="0" fontId="27" fillId="0" borderId="17" xfId="2" applyFont="1" applyBorder="1" applyAlignment="1" applyProtection="1">
      <alignment horizontal="center" wrapText="1"/>
      <protection locked="0"/>
    </xf>
    <xf numFmtId="0" fontId="27" fillId="0" borderId="0" xfId="2" applyFont="1" applyAlignment="1" applyProtection="1">
      <alignment horizontal="center"/>
      <protection locked="0"/>
    </xf>
    <xf numFmtId="0" fontId="28" fillId="0" borderId="16" xfId="2" applyFont="1" applyBorder="1" applyAlignment="1" applyProtection="1">
      <alignment horizontal="center"/>
      <protection locked="0"/>
    </xf>
    <xf numFmtId="0" fontId="38" fillId="0" borderId="23" xfId="2" applyFont="1" applyBorder="1" applyAlignment="1" applyProtection="1">
      <alignment horizontal="center" vertical="center" wrapText="1"/>
      <protection locked="0"/>
    </xf>
    <xf numFmtId="0" fontId="39" fillId="0" borderId="23" xfId="2" applyFont="1" applyBorder="1" applyAlignment="1" applyProtection="1">
      <alignment horizontal="left" vertical="center" wrapText="1"/>
      <protection locked="0"/>
    </xf>
    <xf numFmtId="0" fontId="38" fillId="0" borderId="22" xfId="2" applyFont="1" applyBorder="1" applyAlignment="1" applyProtection="1">
      <alignment horizontal="center" vertical="center" wrapText="1"/>
      <protection locked="0"/>
    </xf>
    <xf numFmtId="0" fontId="38" fillId="0" borderId="33" xfId="2" applyFont="1" applyBorder="1" applyAlignment="1" applyProtection="1">
      <alignment horizontal="center" vertical="center" wrapText="1"/>
      <protection locked="0"/>
    </xf>
    <xf numFmtId="0" fontId="38" fillId="0" borderId="25" xfId="2" applyFont="1" applyBorder="1" applyAlignment="1" applyProtection="1">
      <alignment horizontal="center" vertical="center" wrapText="1"/>
      <protection locked="0"/>
    </xf>
    <xf numFmtId="0" fontId="27" fillId="0" borderId="49" xfId="2" applyFont="1" applyBorder="1" applyAlignment="1" applyProtection="1">
      <alignment horizontal="center" vertical="center" wrapText="1"/>
      <protection locked="0"/>
    </xf>
    <xf numFmtId="0" fontId="27" fillId="0" borderId="48" xfId="2" applyFont="1" applyBorder="1" applyAlignment="1" applyProtection="1">
      <alignment horizontal="center" vertical="center" wrapText="1"/>
      <protection locked="0"/>
    </xf>
    <xf numFmtId="0" fontId="27" fillId="0" borderId="47" xfId="2" applyFont="1" applyBorder="1" applyAlignment="1" applyProtection="1">
      <alignment horizontal="center" vertical="center" wrapText="1"/>
      <protection locked="0"/>
    </xf>
    <xf numFmtId="0" fontId="27" fillId="0" borderId="46" xfId="2" applyFont="1" applyBorder="1" applyAlignment="1" applyProtection="1">
      <alignment horizontal="center" vertical="center" wrapText="1"/>
      <protection locked="0"/>
    </xf>
    <xf numFmtId="0" fontId="27" fillId="0" borderId="45" xfId="2" applyFont="1" applyBorder="1" applyAlignment="1" applyProtection="1">
      <alignment horizontal="center" vertical="center" wrapText="1"/>
      <protection locked="0"/>
    </xf>
    <xf numFmtId="0" fontId="27" fillId="0" borderId="44" xfId="2" applyFont="1" applyBorder="1" applyAlignment="1" applyProtection="1">
      <alignment horizontal="center" vertical="center" wrapText="1"/>
      <protection locked="0"/>
    </xf>
    <xf numFmtId="0" fontId="27" fillId="0" borderId="24" xfId="2" applyFont="1" applyBorder="1" applyAlignment="1" applyProtection="1">
      <alignment horizontal="center" vertical="center" wrapText="1"/>
      <protection locked="0"/>
    </xf>
    <xf numFmtId="0" fontId="27" fillId="0" borderId="23" xfId="2" applyFont="1" applyBorder="1" applyAlignment="1" applyProtection="1">
      <alignment horizontal="center" vertical="center" wrapText="1"/>
      <protection locked="0"/>
    </xf>
    <xf numFmtId="0" fontId="38" fillId="0" borderId="34" xfId="2" applyFont="1" applyBorder="1" applyAlignment="1" applyProtection="1">
      <alignment horizontal="center" vertical="center" wrapText="1"/>
      <protection locked="0"/>
    </xf>
    <xf numFmtId="0" fontId="38" fillId="0" borderId="26" xfId="2" applyFont="1" applyBorder="1" applyAlignment="1" applyProtection="1">
      <alignment horizontal="center" vertical="center" wrapText="1"/>
      <protection locked="0"/>
    </xf>
    <xf numFmtId="0" fontId="38" fillId="0" borderId="24" xfId="2" applyFont="1" applyBorder="1" applyAlignment="1" applyProtection="1">
      <alignment horizontal="center" vertical="center" wrapText="1"/>
      <protection locked="0"/>
    </xf>
    <xf numFmtId="0" fontId="27" fillId="0" borderId="43" xfId="2" applyFont="1" applyBorder="1" applyAlignment="1" applyProtection="1">
      <alignment horizontal="center"/>
      <protection locked="0"/>
    </xf>
    <xf numFmtId="0" fontId="27" fillId="0" borderId="40" xfId="2" applyFont="1" applyBorder="1" applyAlignment="1" applyProtection="1">
      <alignment horizontal="center" vertical="center" wrapText="1"/>
      <protection locked="0"/>
    </xf>
    <xf numFmtId="0" fontId="27" fillId="0" borderId="43" xfId="2" applyFont="1" applyBorder="1" applyAlignment="1" applyProtection="1">
      <alignment horizontal="center" vertical="center" wrapText="1"/>
      <protection locked="0"/>
    </xf>
    <xf numFmtId="0" fontId="27" fillId="0" borderId="41" xfId="2" applyFont="1" applyBorder="1" applyAlignment="1" applyProtection="1">
      <alignment horizontal="center" vertical="center" wrapText="1"/>
      <protection locked="0"/>
    </xf>
    <xf numFmtId="0" fontId="26" fillId="0" borderId="40" xfId="2" applyFont="1" applyBorder="1" applyAlignment="1" applyProtection="1">
      <alignment horizontal="center"/>
      <protection locked="0"/>
    </xf>
    <xf numFmtId="0" fontId="26" fillId="0" borderId="50" xfId="2" applyFont="1" applyBorder="1" applyAlignment="1" applyProtection="1">
      <alignment horizontal="center"/>
      <protection locked="0"/>
    </xf>
    <xf numFmtId="164" fontId="44" fillId="0" borderId="0" xfId="3" applyNumberFormat="1" applyFont="1" applyAlignment="1" applyProtection="1">
      <alignment horizontal="center"/>
      <protection locked="0"/>
    </xf>
    <xf numFmtId="0" fontId="27" fillId="0" borderId="17" xfId="2" applyFont="1" applyBorder="1" applyAlignment="1" applyProtection="1">
      <alignment horizontal="center"/>
      <protection locked="0"/>
    </xf>
    <xf numFmtId="0" fontId="28" fillId="0" borderId="0" xfId="2" applyFont="1" applyAlignment="1" applyProtection="1">
      <alignment horizontal="left" vertical="top" wrapText="1"/>
      <protection locked="0"/>
    </xf>
    <xf numFmtId="0" fontId="51" fillId="0" borderId="17" xfId="2" applyFont="1" applyBorder="1" applyAlignment="1" applyProtection="1">
      <alignment horizontal="center" wrapText="1"/>
      <protection locked="0"/>
    </xf>
    <xf numFmtId="0" fontId="50" fillId="0" borderId="0" xfId="4" applyFont="1" applyAlignment="1" applyProtection="1">
      <alignment horizontal="center" vertical="center" wrapText="1"/>
      <protection locked="0"/>
    </xf>
    <xf numFmtId="0" fontId="26" fillId="0" borderId="0" xfId="2" applyFont="1" applyAlignment="1" applyProtection="1">
      <alignment horizontal="center"/>
      <protection locked="0"/>
    </xf>
    <xf numFmtId="14" fontId="26" fillId="0" borderId="0" xfId="2" applyNumberFormat="1" applyFont="1" applyAlignment="1" applyProtection="1">
      <alignment horizontal="center"/>
      <protection locked="0"/>
    </xf>
    <xf numFmtId="0" fontId="49" fillId="0" borderId="0" xfId="6" applyFont="1" applyAlignment="1" applyProtection="1">
      <alignment horizontal="center" vertical="center" wrapText="1"/>
      <protection locked="0"/>
    </xf>
    <xf numFmtId="1" fontId="34" fillId="0" borderId="40" xfId="2" applyNumberFormat="1" applyFont="1" applyBorder="1" applyAlignment="1" applyProtection="1">
      <alignment horizontal="center"/>
      <protection locked="0"/>
    </xf>
    <xf numFmtId="1" fontId="34" fillId="0" borderId="50" xfId="2" applyNumberFormat="1" applyFont="1" applyBorder="1" applyAlignment="1" applyProtection="1">
      <alignment horizontal="center"/>
      <protection locked="0"/>
    </xf>
    <xf numFmtId="0" fontId="70" fillId="0" borderId="0" xfId="13" applyFont="1" applyAlignment="1">
      <alignment horizontal="center" wrapText="1"/>
    </xf>
    <xf numFmtId="0" fontId="73" fillId="0" borderId="0" xfId="13" applyFont="1" applyAlignment="1">
      <alignment horizontal="center" vertical="center" wrapText="1"/>
    </xf>
    <xf numFmtId="0" fontId="68" fillId="0" borderId="0" xfId="13" applyFont="1" applyAlignment="1">
      <alignment horizontal="center"/>
    </xf>
    <xf numFmtId="0" fontId="68" fillId="0" borderId="0" xfId="13" applyFont="1" applyAlignment="1">
      <alignment horizontal="left"/>
    </xf>
    <xf numFmtId="0" fontId="72" fillId="0" borderId="0" xfId="13" applyFont="1" applyAlignment="1">
      <alignment horizontal="center" vertical="center"/>
    </xf>
    <xf numFmtId="0" fontId="68" fillId="0" borderId="0" xfId="13" applyFont="1" applyAlignment="1">
      <alignment horizontal="left" vertical="center" wrapText="1"/>
    </xf>
    <xf numFmtId="0" fontId="69" fillId="0" borderId="64" xfId="13" applyFont="1" applyBorder="1" applyAlignment="1">
      <alignment horizontal="center"/>
    </xf>
    <xf numFmtId="0" fontId="68" fillId="0" borderId="60" xfId="13" applyFont="1" applyBorder="1" applyAlignment="1">
      <alignment horizontal="left" vertical="center" wrapText="1"/>
    </xf>
    <xf numFmtId="0" fontId="70" fillId="0" borderId="60" xfId="13" applyFont="1" applyBorder="1" applyAlignment="1">
      <alignment horizontal="left" vertical="center" wrapText="1"/>
    </xf>
    <xf numFmtId="0" fontId="70" fillId="7" borderId="63" xfId="13" applyFont="1" applyFill="1" applyBorder="1" applyAlignment="1">
      <alignment horizontal="center" vertical="center"/>
    </xf>
    <xf numFmtId="0" fontId="70" fillId="7" borderId="62" xfId="13" applyFont="1" applyFill="1" applyBorder="1" applyAlignment="1">
      <alignment horizontal="center" vertical="center"/>
    </xf>
    <xf numFmtId="0" fontId="70" fillId="7" borderId="61" xfId="13" applyFont="1" applyFill="1" applyBorder="1" applyAlignment="1">
      <alignment horizontal="center" vertical="center"/>
    </xf>
    <xf numFmtId="0" fontId="68" fillId="0" borderId="59" xfId="13" applyFont="1" applyBorder="1" applyAlignment="1">
      <alignment horizontal="center" vertical="center"/>
    </xf>
    <xf numFmtId="0" fontId="69" fillId="0" borderId="0" xfId="13" applyFont="1" applyAlignment="1">
      <alignment horizontal="center"/>
    </xf>
  </cellXfs>
  <cellStyles count="15">
    <cellStyle name="Įprastas" xfId="0" builtinId="0"/>
    <cellStyle name="Įprastas 2" xfId="9"/>
    <cellStyle name="Įprastas 4" xfId="11"/>
    <cellStyle name="Normal 2" xfId="1"/>
    <cellStyle name="Normal 3" xfId="2"/>
    <cellStyle name="Normal 4" xfId="7"/>
    <cellStyle name="Normal 5" xfId="10"/>
    <cellStyle name="Normal 6" xfId="12"/>
    <cellStyle name="Normal 7" xfId="13"/>
    <cellStyle name="Normal 8" xfId="14"/>
    <cellStyle name="Normal_CF_ataskaitos_prie_mokejimo_tvarkos_040115" xfId="8"/>
    <cellStyle name="Normal_kontingento formos sav" xfId="4"/>
    <cellStyle name="Normal_Sheet1" xfId="3"/>
    <cellStyle name="Normal_TRECFORMantras2001333" xfId="6"/>
    <cellStyle name="Paprasta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7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/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14.25" customHeight="1">
      <c r="A23" s="637" t="s">
        <v>247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/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/>
      <c r="J25" s="120"/>
      <c r="K25" s="119"/>
      <c r="L25" s="119"/>
      <c r="M25" s="118"/>
    </row>
    <row r="26" spans="1:17">
      <c r="A26" s="638"/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1278000</v>
      </c>
      <c r="J30" s="34">
        <f>SUM(J31+J42+J61+J82+J89+J109+J131+J150+J160)</f>
        <v>339600</v>
      </c>
      <c r="K30" s="39">
        <f>SUM(K31+K42+K61+K82+K89+K109+K131+K150+K160)</f>
        <v>326157.74</v>
      </c>
      <c r="L30" s="34">
        <f>SUM(L31+L42+L61+L82+L89+L109+L131+L150+L160)</f>
        <v>326157.74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1053700</v>
      </c>
      <c r="J31" s="34">
        <f>SUM(J32+J38)</f>
        <v>265200</v>
      </c>
      <c r="K31" s="79">
        <f>SUM(K32+K38)</f>
        <v>263697.49</v>
      </c>
      <c r="L31" s="78">
        <f>SUM(L32+L38)</f>
        <v>263697.49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1038600</v>
      </c>
      <c r="J32" s="34">
        <f>SUM(J33)</f>
        <v>261200</v>
      </c>
      <c r="K32" s="39">
        <f>SUM(K33)</f>
        <v>259997.12</v>
      </c>
      <c r="L32" s="34">
        <f>SUM(L33)</f>
        <v>259997.12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1038600</v>
      </c>
      <c r="J33" s="34">
        <f t="shared" ref="J33:L34" si="0">SUM(J34)</f>
        <v>261200</v>
      </c>
      <c r="K33" s="34">
        <f t="shared" si="0"/>
        <v>259997.12</v>
      </c>
      <c r="L33" s="34">
        <f t="shared" si="0"/>
        <v>259997.12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1038600</v>
      </c>
      <c r="J34" s="39">
        <f t="shared" si="0"/>
        <v>261200</v>
      </c>
      <c r="K34" s="39">
        <f t="shared" si="0"/>
        <v>259997.12</v>
      </c>
      <c r="L34" s="39">
        <f t="shared" si="0"/>
        <v>259997.12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1038600</v>
      </c>
      <c r="J35" s="63">
        <v>261200</v>
      </c>
      <c r="K35" s="63">
        <v>259997.12</v>
      </c>
      <c r="L35" s="63">
        <v>259997.12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15100</v>
      </c>
      <c r="J38" s="34">
        <f t="shared" si="1"/>
        <v>4000</v>
      </c>
      <c r="K38" s="39">
        <f t="shared" si="1"/>
        <v>3700.37</v>
      </c>
      <c r="L38" s="34">
        <f t="shared" si="1"/>
        <v>3700.37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15100</v>
      </c>
      <c r="J39" s="34">
        <f t="shared" si="1"/>
        <v>4000</v>
      </c>
      <c r="K39" s="34">
        <f t="shared" si="1"/>
        <v>3700.37</v>
      </c>
      <c r="L39" s="34">
        <f t="shared" si="1"/>
        <v>3700.37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15100</v>
      </c>
      <c r="J40" s="34">
        <f t="shared" si="1"/>
        <v>4000</v>
      </c>
      <c r="K40" s="34">
        <f t="shared" si="1"/>
        <v>3700.37</v>
      </c>
      <c r="L40" s="34">
        <f t="shared" si="1"/>
        <v>3700.37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15100</v>
      </c>
      <c r="J41" s="63">
        <v>4000</v>
      </c>
      <c r="K41" s="63">
        <v>3700.37</v>
      </c>
      <c r="L41" s="63">
        <v>3700.37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201800</v>
      </c>
      <c r="J42" s="42">
        <f t="shared" si="2"/>
        <v>67200</v>
      </c>
      <c r="K42" s="44">
        <f t="shared" si="2"/>
        <v>57921.950000000004</v>
      </c>
      <c r="L42" s="44">
        <f t="shared" si="2"/>
        <v>57921.950000000004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201800</v>
      </c>
      <c r="J43" s="39">
        <f t="shared" si="2"/>
        <v>67200</v>
      </c>
      <c r="K43" s="34">
        <f t="shared" si="2"/>
        <v>57921.950000000004</v>
      </c>
      <c r="L43" s="39">
        <f t="shared" si="2"/>
        <v>57921.950000000004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201800</v>
      </c>
      <c r="J44" s="39">
        <f t="shared" si="2"/>
        <v>67200</v>
      </c>
      <c r="K44" s="78">
        <f t="shared" si="2"/>
        <v>57921.950000000004</v>
      </c>
      <c r="L44" s="78">
        <f t="shared" si="2"/>
        <v>57921.950000000004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201800</v>
      </c>
      <c r="J45" s="54">
        <f>SUM(J46:J60)</f>
        <v>67200</v>
      </c>
      <c r="K45" s="52">
        <f>SUM(K46:K60)</f>
        <v>57921.950000000004</v>
      </c>
      <c r="L45" s="52">
        <f>SUM(L46:L60)</f>
        <v>57921.950000000004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57200</v>
      </c>
      <c r="J46" s="63">
        <v>15400</v>
      </c>
      <c r="K46" s="63">
        <v>10620.61</v>
      </c>
      <c r="L46" s="63">
        <v>10620.61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1700</v>
      </c>
      <c r="J48" s="63">
        <v>600</v>
      </c>
      <c r="K48" s="63">
        <v>500</v>
      </c>
      <c r="L48" s="63">
        <v>500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16400</v>
      </c>
      <c r="J49" s="63">
        <v>5000</v>
      </c>
      <c r="K49" s="63">
        <v>3436.18</v>
      </c>
      <c r="L49" s="63">
        <v>3436.18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200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1200</v>
      </c>
      <c r="J51" s="63">
        <v>200</v>
      </c>
      <c r="K51" s="63">
        <v>177.9</v>
      </c>
      <c r="L51" s="63">
        <v>177.9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1700</v>
      </c>
      <c r="J54" s="63">
        <v>300</v>
      </c>
      <c r="K54" s="63">
        <v>120.85</v>
      </c>
      <c r="L54" s="63">
        <v>120.85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3100</v>
      </c>
      <c r="J55" s="63">
        <v>600</v>
      </c>
      <c r="K55" s="63">
        <v>490.46</v>
      </c>
      <c r="L55" s="63">
        <v>490.46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87900</v>
      </c>
      <c r="J57" s="63">
        <v>36600</v>
      </c>
      <c r="K57" s="63">
        <v>36071.71</v>
      </c>
      <c r="L57" s="63">
        <v>36071.71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7600</v>
      </c>
      <c r="J58" s="63">
        <v>2100</v>
      </c>
      <c r="K58" s="63">
        <v>1136.48</v>
      </c>
      <c r="L58" s="63">
        <v>1136.48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24600</v>
      </c>
      <c r="J60" s="63">
        <v>6400</v>
      </c>
      <c r="K60" s="63">
        <v>5367.76</v>
      </c>
      <c r="L60" s="63">
        <v>5367.76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22500</v>
      </c>
      <c r="J131" s="40">
        <f>SUM(J132+J137+J145)</f>
        <v>7200</v>
      </c>
      <c r="K131" s="39">
        <f>SUM(K132+K137+K145)</f>
        <v>4538.3</v>
      </c>
      <c r="L131" s="34">
        <f>SUM(L132+L137+L145)</f>
        <v>4538.3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22500</v>
      </c>
      <c r="J145" s="40">
        <f t="shared" si="15"/>
        <v>7200</v>
      </c>
      <c r="K145" s="39">
        <f t="shared" si="15"/>
        <v>4538.3</v>
      </c>
      <c r="L145" s="34">
        <f t="shared" si="15"/>
        <v>4538.3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22500</v>
      </c>
      <c r="J146" s="75">
        <f t="shared" si="15"/>
        <v>7200</v>
      </c>
      <c r="K146" s="52">
        <f t="shared" si="15"/>
        <v>4538.3</v>
      </c>
      <c r="L146" s="54">
        <f t="shared" si="15"/>
        <v>4538.3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22500</v>
      </c>
      <c r="J147" s="40">
        <f>SUM(J148:J149)</f>
        <v>7200</v>
      </c>
      <c r="K147" s="39">
        <f>SUM(K148:K149)</f>
        <v>4538.3</v>
      </c>
      <c r="L147" s="34">
        <f>SUM(L148:L149)</f>
        <v>4538.3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22500</v>
      </c>
      <c r="J148" s="94">
        <v>7200</v>
      </c>
      <c r="K148" s="94">
        <v>4538.3</v>
      </c>
      <c r="L148" s="94">
        <v>4538.3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25000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25000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25000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1303000</v>
      </c>
      <c r="J360" s="19">
        <f>SUM(J30+J176)</f>
        <v>339600</v>
      </c>
      <c r="K360" s="19">
        <f>SUM(K30+K176)</f>
        <v>326157.74</v>
      </c>
      <c r="L360" s="19">
        <f>SUM(L30+L176)</f>
        <v>326157.74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25" right="0.25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3" zoomScaleNormal="100" workbookViewId="0">
      <selection activeCell="U176" sqref="U176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.88671875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250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/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14.25" customHeight="1">
      <c r="A23" s="637" t="s">
        <v>247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214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/>
      <c r="J25" s="120"/>
      <c r="K25" s="119"/>
      <c r="L25" s="119"/>
      <c r="M25" s="118"/>
    </row>
    <row r="26" spans="1:17">
      <c r="A26" s="638" t="s">
        <v>210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532300</v>
      </c>
      <c r="J30" s="34">
        <f>SUM(J31+J42+J61+J82+J89+J109+J131+J150+J160)</f>
        <v>152000</v>
      </c>
      <c r="K30" s="39">
        <f>SUM(K31+K42+K61+K82+K89+K109+K131+K150+K160)</f>
        <v>144956.82999999999</v>
      </c>
      <c r="L30" s="34">
        <f>SUM(L31+L42+L61+L82+L89+L109+L131+L150+L160)</f>
        <v>144956.82999999999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381300</v>
      </c>
      <c r="J31" s="34">
        <f>SUM(J32+J38)</f>
        <v>97000</v>
      </c>
      <c r="K31" s="79">
        <f>SUM(K32+K38)</f>
        <v>96934.63</v>
      </c>
      <c r="L31" s="78">
        <f>SUM(L32+L38)</f>
        <v>96934.63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375800</v>
      </c>
      <c r="J32" s="34">
        <f>SUM(J33)</f>
        <v>95600</v>
      </c>
      <c r="K32" s="39">
        <f>SUM(K33)</f>
        <v>95597.88</v>
      </c>
      <c r="L32" s="34">
        <f>SUM(L33)</f>
        <v>95597.88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375800</v>
      </c>
      <c r="J33" s="34">
        <f t="shared" ref="J33:L34" si="0">SUM(J34)</f>
        <v>95600</v>
      </c>
      <c r="K33" s="34">
        <f t="shared" si="0"/>
        <v>95597.88</v>
      </c>
      <c r="L33" s="34">
        <f t="shared" si="0"/>
        <v>95597.88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375800</v>
      </c>
      <c r="J34" s="39">
        <f t="shared" si="0"/>
        <v>95600</v>
      </c>
      <c r="K34" s="39">
        <f t="shared" si="0"/>
        <v>95597.88</v>
      </c>
      <c r="L34" s="39">
        <f t="shared" si="0"/>
        <v>95597.88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375800</v>
      </c>
      <c r="J35" s="63">
        <v>95600</v>
      </c>
      <c r="K35" s="63">
        <v>95597.88</v>
      </c>
      <c r="L35" s="63">
        <v>95597.88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5500</v>
      </c>
      <c r="J38" s="34">
        <f t="shared" si="1"/>
        <v>1400</v>
      </c>
      <c r="K38" s="39">
        <f t="shared" si="1"/>
        <v>1336.75</v>
      </c>
      <c r="L38" s="34">
        <f t="shared" si="1"/>
        <v>1336.75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5500</v>
      </c>
      <c r="J39" s="34">
        <f t="shared" si="1"/>
        <v>1400</v>
      </c>
      <c r="K39" s="34">
        <f t="shared" si="1"/>
        <v>1336.75</v>
      </c>
      <c r="L39" s="34">
        <f t="shared" si="1"/>
        <v>1336.75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5500</v>
      </c>
      <c r="J40" s="34">
        <f t="shared" si="1"/>
        <v>1400</v>
      </c>
      <c r="K40" s="34">
        <f t="shared" si="1"/>
        <v>1336.75</v>
      </c>
      <c r="L40" s="34">
        <f t="shared" si="1"/>
        <v>1336.75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5500</v>
      </c>
      <c r="J41" s="63">
        <v>1400</v>
      </c>
      <c r="K41" s="63">
        <v>1336.75</v>
      </c>
      <c r="L41" s="63">
        <v>1336.75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129700</v>
      </c>
      <c r="J42" s="42">
        <f t="shared" si="2"/>
        <v>48000</v>
      </c>
      <c r="K42" s="44">
        <f t="shared" si="2"/>
        <v>43483.9</v>
      </c>
      <c r="L42" s="44">
        <f t="shared" si="2"/>
        <v>43483.9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129700</v>
      </c>
      <c r="J43" s="39">
        <f t="shared" si="2"/>
        <v>48000</v>
      </c>
      <c r="K43" s="34">
        <f t="shared" si="2"/>
        <v>43483.9</v>
      </c>
      <c r="L43" s="39">
        <f t="shared" si="2"/>
        <v>43483.9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129700</v>
      </c>
      <c r="J44" s="39">
        <f t="shared" si="2"/>
        <v>48000</v>
      </c>
      <c r="K44" s="78">
        <f t="shared" si="2"/>
        <v>43483.9</v>
      </c>
      <c r="L44" s="78">
        <f t="shared" si="2"/>
        <v>43483.9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129700</v>
      </c>
      <c r="J45" s="54">
        <f>SUM(J46:J60)</f>
        <v>48000</v>
      </c>
      <c r="K45" s="52">
        <f>SUM(K46:K60)</f>
        <v>43483.9</v>
      </c>
      <c r="L45" s="52">
        <f>SUM(L46:L60)</f>
        <v>43483.9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8100</v>
      </c>
      <c r="J46" s="63">
        <v>2300</v>
      </c>
      <c r="K46" s="63">
        <v>1320.61</v>
      </c>
      <c r="L46" s="63">
        <v>1320.61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1700</v>
      </c>
      <c r="J48" s="63">
        <v>600</v>
      </c>
      <c r="K48" s="63">
        <v>500</v>
      </c>
      <c r="L48" s="63">
        <v>500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16400</v>
      </c>
      <c r="J49" s="63">
        <v>5000</v>
      </c>
      <c r="K49" s="63">
        <v>3436.18</v>
      </c>
      <c r="L49" s="63">
        <v>3436.18</v>
      </c>
      <c r="Q49" s="102"/>
      <c r="R49" s="102"/>
    </row>
    <row r="50" spans="1:19" ht="26.25" customHeight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200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400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1700</v>
      </c>
      <c r="J54" s="63">
        <v>300</v>
      </c>
      <c r="K54" s="63">
        <v>120.85</v>
      </c>
      <c r="L54" s="63">
        <v>120.85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1100</v>
      </c>
      <c r="J55" s="63">
        <v>200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87900</v>
      </c>
      <c r="J57" s="63">
        <v>36600</v>
      </c>
      <c r="K57" s="63">
        <v>36071.71</v>
      </c>
      <c r="L57" s="63">
        <v>36071.71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5500</v>
      </c>
      <c r="J58" s="63">
        <v>1500</v>
      </c>
      <c r="K58" s="63">
        <v>540</v>
      </c>
      <c r="L58" s="63">
        <v>540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6500</v>
      </c>
      <c r="J60" s="63">
        <v>1500</v>
      </c>
      <c r="K60" s="63">
        <v>1394.55</v>
      </c>
      <c r="L60" s="63">
        <v>1394.55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21300</v>
      </c>
      <c r="J131" s="40">
        <f>SUM(J132+J137+J145)</f>
        <v>7000</v>
      </c>
      <c r="K131" s="39">
        <f>SUM(K132+K137+K145)</f>
        <v>4538.3</v>
      </c>
      <c r="L131" s="34">
        <f>SUM(L132+L137+L145)</f>
        <v>4538.3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21300</v>
      </c>
      <c r="J145" s="40">
        <f t="shared" si="15"/>
        <v>7000</v>
      </c>
      <c r="K145" s="39">
        <f t="shared" si="15"/>
        <v>4538.3</v>
      </c>
      <c r="L145" s="34">
        <f t="shared" si="15"/>
        <v>4538.3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21300</v>
      </c>
      <c r="J146" s="75">
        <f t="shared" si="15"/>
        <v>7000</v>
      </c>
      <c r="K146" s="52">
        <f t="shared" si="15"/>
        <v>4538.3</v>
      </c>
      <c r="L146" s="54">
        <f t="shared" si="15"/>
        <v>4538.3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21300</v>
      </c>
      <c r="J147" s="40">
        <f>SUM(J148:J149)</f>
        <v>7000</v>
      </c>
      <c r="K147" s="39">
        <f>SUM(K148:K149)</f>
        <v>4538.3</v>
      </c>
      <c r="L147" s="34">
        <f>SUM(L148:L149)</f>
        <v>4538.3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21300</v>
      </c>
      <c r="J148" s="94">
        <v>7000</v>
      </c>
      <c r="K148" s="94">
        <v>4538.3</v>
      </c>
      <c r="L148" s="94">
        <v>4538.3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25000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25000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25000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557300</v>
      </c>
      <c r="J360" s="19">
        <f>SUM(J30+J176)</f>
        <v>152000</v>
      </c>
      <c r="K360" s="19">
        <f>SUM(K30+K176)</f>
        <v>144956.82999999999</v>
      </c>
      <c r="L360" s="19">
        <f>SUM(L30+L176)</f>
        <v>144956.82999999999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28.95" customHeight="1">
      <c r="A22" s="637" t="s">
        <v>244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214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211</v>
      </c>
      <c r="K25" s="119" t="s">
        <v>241</v>
      </c>
      <c r="L25" s="119" t="s">
        <v>211</v>
      </c>
      <c r="M25" s="118"/>
    </row>
    <row r="26" spans="1:17">
      <c r="A26" s="638" t="s">
        <v>210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65200</v>
      </c>
      <c r="J30" s="34">
        <f>SUM(J31+J42+J61+J82+J89+J109+J131+J150+J160)</f>
        <v>18700</v>
      </c>
      <c r="K30" s="39">
        <f>SUM(K31+K42+K61+K82+K89+K109+K131+K150+K160)</f>
        <v>17631.650000000001</v>
      </c>
      <c r="L30" s="34">
        <f>SUM(L31+L42+L61+L82+L89+L109+L131+L150+L160)</f>
        <v>17631.650000000001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49700</v>
      </c>
      <c r="J31" s="34">
        <f>SUM(J32+J38)</f>
        <v>12800</v>
      </c>
      <c r="K31" s="79">
        <f>SUM(K32+K38)</f>
        <v>12746.17</v>
      </c>
      <c r="L31" s="78">
        <f>SUM(L32+L38)</f>
        <v>12746.17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49000</v>
      </c>
      <c r="J32" s="34">
        <f>SUM(J33)</f>
        <v>12600</v>
      </c>
      <c r="K32" s="39">
        <f>SUM(K33)</f>
        <v>12599.92</v>
      </c>
      <c r="L32" s="34">
        <f>SUM(L33)</f>
        <v>12599.92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49000</v>
      </c>
      <c r="J33" s="34">
        <f t="shared" ref="J33:L34" si="0">SUM(J34)</f>
        <v>12600</v>
      </c>
      <c r="K33" s="34">
        <f t="shared" si="0"/>
        <v>12599.92</v>
      </c>
      <c r="L33" s="34">
        <f t="shared" si="0"/>
        <v>12599.92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49000</v>
      </c>
      <c r="J34" s="39">
        <f t="shared" si="0"/>
        <v>12600</v>
      </c>
      <c r="K34" s="39">
        <f t="shared" si="0"/>
        <v>12599.92</v>
      </c>
      <c r="L34" s="39">
        <f t="shared" si="0"/>
        <v>12599.92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49000</v>
      </c>
      <c r="J35" s="63">
        <v>12600</v>
      </c>
      <c r="K35" s="63">
        <v>12599.92</v>
      </c>
      <c r="L35" s="63">
        <v>12599.92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700</v>
      </c>
      <c r="J38" s="34">
        <f t="shared" si="1"/>
        <v>200</v>
      </c>
      <c r="K38" s="39">
        <f t="shared" si="1"/>
        <v>146.25</v>
      </c>
      <c r="L38" s="34">
        <f t="shared" si="1"/>
        <v>146.25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700</v>
      </c>
      <c r="J39" s="34">
        <f t="shared" si="1"/>
        <v>200</v>
      </c>
      <c r="K39" s="34">
        <f t="shared" si="1"/>
        <v>146.25</v>
      </c>
      <c r="L39" s="34">
        <f t="shared" si="1"/>
        <v>146.25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700</v>
      </c>
      <c r="J40" s="34">
        <f t="shared" si="1"/>
        <v>200</v>
      </c>
      <c r="K40" s="34">
        <f t="shared" si="1"/>
        <v>146.25</v>
      </c>
      <c r="L40" s="34">
        <f t="shared" si="1"/>
        <v>146.25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700</v>
      </c>
      <c r="J41" s="63">
        <v>200</v>
      </c>
      <c r="K41" s="63">
        <v>146.25</v>
      </c>
      <c r="L41" s="63">
        <v>146.25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13500</v>
      </c>
      <c r="J42" s="42">
        <f t="shared" si="2"/>
        <v>5300</v>
      </c>
      <c r="K42" s="44">
        <f t="shared" si="2"/>
        <v>4547.0800000000008</v>
      </c>
      <c r="L42" s="44">
        <f t="shared" si="2"/>
        <v>4547.0800000000008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13500</v>
      </c>
      <c r="J43" s="39">
        <f t="shared" si="2"/>
        <v>5300</v>
      </c>
      <c r="K43" s="34">
        <f t="shared" si="2"/>
        <v>4547.0800000000008</v>
      </c>
      <c r="L43" s="39">
        <f t="shared" si="2"/>
        <v>4547.0800000000008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13500</v>
      </c>
      <c r="J44" s="39">
        <f t="shared" si="2"/>
        <v>5300</v>
      </c>
      <c r="K44" s="78">
        <f t="shared" si="2"/>
        <v>4547.0800000000008</v>
      </c>
      <c r="L44" s="78">
        <f t="shared" si="2"/>
        <v>4547.0800000000008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13500</v>
      </c>
      <c r="J45" s="54">
        <f>SUM(J46:J60)</f>
        <v>5300</v>
      </c>
      <c r="K45" s="52">
        <f>SUM(K46:K60)</f>
        <v>4547.0800000000008</v>
      </c>
      <c r="L45" s="52">
        <f>SUM(L46:L60)</f>
        <v>4547.0800000000008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700</v>
      </c>
      <c r="J46" s="63">
        <v>200</v>
      </c>
      <c r="K46" s="63">
        <v>117.6</v>
      </c>
      <c r="L46" s="63">
        <v>117.6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100</v>
      </c>
      <c r="J48" s="63">
        <v>100</v>
      </c>
      <c r="K48" s="63">
        <v>50</v>
      </c>
      <c r="L48" s="63">
        <v>50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100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200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100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11000</v>
      </c>
      <c r="J57" s="63">
        <v>4700</v>
      </c>
      <c r="K57" s="63">
        <v>4184.13</v>
      </c>
      <c r="L57" s="63">
        <v>4184.13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100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1200</v>
      </c>
      <c r="J60" s="63">
        <v>300</v>
      </c>
      <c r="K60" s="63">
        <v>195.35</v>
      </c>
      <c r="L60" s="63">
        <v>195.35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2000</v>
      </c>
      <c r="J131" s="40">
        <f>SUM(J132+J137+J145)</f>
        <v>600</v>
      </c>
      <c r="K131" s="39">
        <f>SUM(K132+K137+K145)</f>
        <v>338.4</v>
      </c>
      <c r="L131" s="34">
        <f>SUM(L132+L137+L145)</f>
        <v>338.4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2000</v>
      </c>
      <c r="J145" s="40">
        <f t="shared" si="15"/>
        <v>600</v>
      </c>
      <c r="K145" s="39">
        <f t="shared" si="15"/>
        <v>338.4</v>
      </c>
      <c r="L145" s="34">
        <f t="shared" si="15"/>
        <v>338.4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2000</v>
      </c>
      <c r="J146" s="75">
        <f t="shared" si="15"/>
        <v>600</v>
      </c>
      <c r="K146" s="52">
        <f t="shared" si="15"/>
        <v>338.4</v>
      </c>
      <c r="L146" s="54">
        <f t="shared" si="15"/>
        <v>338.4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2000</v>
      </c>
      <c r="J147" s="40">
        <f>SUM(J148:J149)</f>
        <v>600</v>
      </c>
      <c r="K147" s="39">
        <f>SUM(K148:K149)</f>
        <v>338.4</v>
      </c>
      <c r="L147" s="34">
        <f>SUM(L148:L149)</f>
        <v>338.4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2000</v>
      </c>
      <c r="J148" s="94">
        <v>600</v>
      </c>
      <c r="K148" s="94">
        <v>338.4</v>
      </c>
      <c r="L148" s="94">
        <v>338.4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65200</v>
      </c>
      <c r="J360" s="19">
        <f>SUM(J30+J176)</f>
        <v>18700</v>
      </c>
      <c r="K360" s="19">
        <f>SUM(K30+K176)</f>
        <v>17631.650000000001</v>
      </c>
      <c r="L360" s="19">
        <f>SUM(L30+L176)</f>
        <v>17631.650000000001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25" right="0.25" top="0.75" bottom="0.75" header="0.3" footer="0.3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8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 t="s">
        <v>243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214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241</v>
      </c>
      <c r="K25" s="119" t="s">
        <v>241</v>
      </c>
      <c r="L25" s="119" t="s">
        <v>211</v>
      </c>
      <c r="M25" s="118"/>
    </row>
    <row r="26" spans="1:17">
      <c r="A26" s="638" t="s">
        <v>210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342500</v>
      </c>
      <c r="J30" s="34">
        <f>SUM(J31+J42+J61+J82+J89+J109+J131+J150+J160)</f>
        <v>97600</v>
      </c>
      <c r="K30" s="39">
        <f>SUM(K31+K42+K61+K82+K89+K109+K131+K150+K160)</f>
        <v>92408.94</v>
      </c>
      <c r="L30" s="34">
        <f>SUM(L31+L42+L61+L82+L89+L109+L131+L150+L160)</f>
        <v>92408.94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231200</v>
      </c>
      <c r="J31" s="34">
        <f>SUM(J32+J38)</f>
        <v>56800</v>
      </c>
      <c r="K31" s="79">
        <f>SUM(K32+K38)</f>
        <v>56800</v>
      </c>
      <c r="L31" s="78">
        <f>SUM(L32+L38)</f>
        <v>56800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227800</v>
      </c>
      <c r="J32" s="34">
        <f>SUM(J33)</f>
        <v>56000</v>
      </c>
      <c r="K32" s="39">
        <f>SUM(K33)</f>
        <v>56000</v>
      </c>
      <c r="L32" s="34">
        <f>SUM(L33)</f>
        <v>56000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227800</v>
      </c>
      <c r="J33" s="34">
        <f t="shared" ref="J33:L34" si="0">SUM(J34)</f>
        <v>56000</v>
      </c>
      <c r="K33" s="34">
        <f t="shared" si="0"/>
        <v>56000</v>
      </c>
      <c r="L33" s="34">
        <f t="shared" si="0"/>
        <v>56000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227800</v>
      </c>
      <c r="J34" s="39">
        <f t="shared" si="0"/>
        <v>56000</v>
      </c>
      <c r="K34" s="39">
        <f t="shared" si="0"/>
        <v>56000</v>
      </c>
      <c r="L34" s="39">
        <f t="shared" si="0"/>
        <v>56000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227800</v>
      </c>
      <c r="J35" s="63">
        <v>56000</v>
      </c>
      <c r="K35" s="63">
        <v>56000</v>
      </c>
      <c r="L35" s="63">
        <v>56000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3400</v>
      </c>
      <c r="J38" s="34">
        <f t="shared" si="1"/>
        <v>800</v>
      </c>
      <c r="K38" s="39">
        <f t="shared" si="1"/>
        <v>800</v>
      </c>
      <c r="L38" s="34">
        <f t="shared" si="1"/>
        <v>800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3400</v>
      </c>
      <c r="J39" s="34">
        <f t="shared" si="1"/>
        <v>800</v>
      </c>
      <c r="K39" s="34">
        <f t="shared" si="1"/>
        <v>800</v>
      </c>
      <c r="L39" s="34">
        <f t="shared" si="1"/>
        <v>800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3400</v>
      </c>
      <c r="J40" s="34">
        <f t="shared" si="1"/>
        <v>800</v>
      </c>
      <c r="K40" s="34">
        <f t="shared" si="1"/>
        <v>800</v>
      </c>
      <c r="L40" s="34">
        <f t="shared" si="1"/>
        <v>800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3400</v>
      </c>
      <c r="J41" s="63">
        <v>800</v>
      </c>
      <c r="K41" s="63">
        <v>800</v>
      </c>
      <c r="L41" s="63">
        <v>800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93600</v>
      </c>
      <c r="J42" s="42">
        <f t="shared" si="2"/>
        <v>34800</v>
      </c>
      <c r="K42" s="44">
        <f t="shared" si="2"/>
        <v>31797.84</v>
      </c>
      <c r="L42" s="44">
        <f t="shared" si="2"/>
        <v>31797.84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93600</v>
      </c>
      <c r="J43" s="39">
        <f t="shared" si="2"/>
        <v>34800</v>
      </c>
      <c r="K43" s="34">
        <f t="shared" si="2"/>
        <v>31797.84</v>
      </c>
      <c r="L43" s="39">
        <f t="shared" si="2"/>
        <v>31797.84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93600</v>
      </c>
      <c r="J44" s="39">
        <f t="shared" si="2"/>
        <v>34800</v>
      </c>
      <c r="K44" s="78">
        <f t="shared" si="2"/>
        <v>31797.84</v>
      </c>
      <c r="L44" s="78">
        <f t="shared" si="2"/>
        <v>31797.84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93600</v>
      </c>
      <c r="J45" s="54">
        <f>SUM(J46:J60)</f>
        <v>34800</v>
      </c>
      <c r="K45" s="52">
        <f>SUM(K46:K60)</f>
        <v>31797.84</v>
      </c>
      <c r="L45" s="52">
        <f>SUM(L46:L60)</f>
        <v>31797.84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2400</v>
      </c>
      <c r="J46" s="63">
        <v>700</v>
      </c>
      <c r="K46" s="63">
        <v>513.02</v>
      </c>
      <c r="L46" s="63">
        <v>513.02</v>
      </c>
      <c r="Q46" s="102"/>
      <c r="R46" s="102"/>
    </row>
    <row r="47" spans="1:19" ht="26.25" customHeight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200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customHeight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1500</v>
      </c>
      <c r="J48" s="63">
        <v>400</v>
      </c>
      <c r="K48" s="63">
        <v>400</v>
      </c>
      <c r="L48" s="63">
        <v>400</v>
      </c>
      <c r="Q48" s="102"/>
      <c r="R48" s="102"/>
    </row>
    <row r="49" spans="1:19" ht="27" customHeight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16400</v>
      </c>
      <c r="J49" s="63">
        <v>5000</v>
      </c>
      <c r="K49" s="63">
        <v>3436.18</v>
      </c>
      <c r="L49" s="63">
        <v>3436.18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200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customHeight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1200</v>
      </c>
      <c r="J54" s="63">
        <v>300</v>
      </c>
      <c r="K54" s="63">
        <v>120.85</v>
      </c>
      <c r="L54" s="63">
        <v>120.85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800</v>
      </c>
      <c r="J55" s="63">
        <v>200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customHeight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61600</v>
      </c>
      <c r="J57" s="63">
        <v>25600</v>
      </c>
      <c r="K57" s="63">
        <v>25587.79</v>
      </c>
      <c r="L57" s="63">
        <v>25587.79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5200</v>
      </c>
      <c r="J58" s="63">
        <v>1500</v>
      </c>
      <c r="K58" s="63">
        <v>540</v>
      </c>
      <c r="L58" s="63">
        <v>540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4100</v>
      </c>
      <c r="J60" s="63">
        <v>1100</v>
      </c>
      <c r="K60" s="63">
        <v>1100</v>
      </c>
      <c r="L60" s="63">
        <v>1100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17700</v>
      </c>
      <c r="J131" s="40">
        <f>SUM(J132+J137+J145)</f>
        <v>6000</v>
      </c>
      <c r="K131" s="39">
        <f>SUM(K132+K137+K145)</f>
        <v>3811.1</v>
      </c>
      <c r="L131" s="34">
        <f>SUM(L132+L137+L145)</f>
        <v>3811.1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17700</v>
      </c>
      <c r="J145" s="40">
        <f t="shared" si="15"/>
        <v>6000</v>
      </c>
      <c r="K145" s="39">
        <f t="shared" si="15"/>
        <v>3811.1</v>
      </c>
      <c r="L145" s="34">
        <f t="shared" si="15"/>
        <v>3811.1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17700</v>
      </c>
      <c r="J146" s="75">
        <f t="shared" si="15"/>
        <v>6000</v>
      </c>
      <c r="K146" s="52">
        <f t="shared" si="15"/>
        <v>3811.1</v>
      </c>
      <c r="L146" s="54">
        <f t="shared" si="15"/>
        <v>3811.1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17700</v>
      </c>
      <c r="J147" s="40">
        <f>SUM(J148:J149)</f>
        <v>6000</v>
      </c>
      <c r="K147" s="39">
        <f>SUM(K148:K149)</f>
        <v>3811.1</v>
      </c>
      <c r="L147" s="34">
        <f>SUM(L148:L149)</f>
        <v>3811.1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17700</v>
      </c>
      <c r="J148" s="94">
        <v>6000</v>
      </c>
      <c r="K148" s="94">
        <v>3811.1</v>
      </c>
      <c r="L148" s="94">
        <v>3811.1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342500</v>
      </c>
      <c r="J360" s="19">
        <f>SUM(J30+J176)</f>
        <v>97600</v>
      </c>
      <c r="K360" s="19">
        <f>SUM(K30+K176)</f>
        <v>92408.94</v>
      </c>
      <c r="L360" s="19">
        <f>SUM(L30+L176)</f>
        <v>92408.94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13" zoomScaleNormal="100" workbookViewId="0">
      <selection activeCell="G383" sqref="G383"/>
    </sheetView>
  </sheetViews>
  <sheetFormatPr defaultColWidth="9.109375" defaultRowHeight="14.4"/>
  <cols>
    <col min="1" max="4" width="2" style="368" customWidth="1"/>
    <col min="5" max="5" width="2.109375" style="368" customWidth="1"/>
    <col min="6" max="6" width="3.5546875" style="369" customWidth="1"/>
    <col min="7" max="7" width="34.33203125" style="368" customWidth="1"/>
    <col min="8" max="8" width="4.6640625" style="368" customWidth="1"/>
    <col min="9" max="9" width="10.33203125" style="368" customWidth="1"/>
    <col min="10" max="10" width="11.6640625" style="368" customWidth="1"/>
    <col min="11" max="11" width="12.44140625" style="368" customWidth="1"/>
    <col min="12" max="12" width="10.109375" style="368" customWidth="1"/>
    <col min="13" max="13" width="0.109375" style="368" hidden="1" customWidth="1"/>
    <col min="14" max="14" width="6.109375" style="368" hidden="1" customWidth="1"/>
    <col min="15" max="15" width="8.88671875" style="368" hidden="1" customWidth="1"/>
    <col min="16" max="16" width="9.109375" style="368" hidden="1" customWidth="1"/>
    <col min="17" max="17" width="11.33203125" style="368" customWidth="1"/>
    <col min="18" max="18" width="34.44140625" style="368" customWidth="1"/>
    <col min="19" max="19" width="9.109375" style="368" customWidth="1"/>
    <col min="20" max="36" width="9.109375" style="367" customWidth="1"/>
    <col min="37" max="16384" width="9.109375" style="367"/>
  </cols>
  <sheetData>
    <row r="1" spans="1:36" ht="15" customHeight="1">
      <c r="G1" s="514"/>
      <c r="H1" s="511"/>
      <c r="I1" s="513"/>
      <c r="J1" s="497" t="s">
        <v>240</v>
      </c>
      <c r="K1" s="497"/>
      <c r="L1" s="497"/>
      <c r="M1" s="503"/>
      <c r="N1" s="497"/>
      <c r="O1" s="497"/>
      <c r="P1" s="497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</row>
    <row r="2" spans="1:36" ht="14.25" customHeight="1">
      <c r="H2" s="511"/>
      <c r="I2" s="367"/>
      <c r="J2" s="497" t="s">
        <v>239</v>
      </c>
      <c r="K2" s="497"/>
      <c r="L2" s="497"/>
      <c r="M2" s="503"/>
      <c r="N2" s="497"/>
      <c r="O2" s="497"/>
      <c r="P2" s="497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</row>
    <row r="3" spans="1:36" ht="13.5" customHeight="1">
      <c r="H3" s="498"/>
      <c r="I3" s="511"/>
      <c r="J3" s="497" t="s">
        <v>238</v>
      </c>
      <c r="K3" s="497"/>
      <c r="L3" s="497"/>
      <c r="M3" s="503"/>
      <c r="N3" s="497"/>
      <c r="O3" s="497"/>
      <c r="P3" s="497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</row>
    <row r="4" spans="1:36" ht="14.25" customHeight="1">
      <c r="G4" s="512" t="s">
        <v>237</v>
      </c>
      <c r="H4" s="511"/>
      <c r="I4" s="367"/>
      <c r="J4" s="497" t="s">
        <v>236</v>
      </c>
      <c r="K4" s="497"/>
      <c r="L4" s="497"/>
      <c r="M4" s="503"/>
      <c r="N4" s="510"/>
      <c r="O4" s="510"/>
      <c r="P4" s="497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36" ht="12" customHeight="1">
      <c r="H5" s="509"/>
      <c r="I5" s="367"/>
      <c r="J5" s="497" t="s">
        <v>235</v>
      </c>
      <c r="K5" s="497"/>
      <c r="L5" s="497"/>
      <c r="M5" s="503"/>
      <c r="N5" s="497"/>
      <c r="O5" s="497"/>
      <c r="P5" s="497"/>
      <c r="Q5" s="497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</row>
    <row r="6" spans="1:36" ht="25.5" customHeight="1">
      <c r="G6" s="508" t="s">
        <v>234</v>
      </c>
      <c r="H6" s="497"/>
      <c r="I6" s="497"/>
      <c r="J6" s="507"/>
      <c r="K6" s="507"/>
      <c r="L6" s="506"/>
      <c r="M6" s="503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</row>
    <row r="7" spans="1:36" ht="18.75" customHeight="1">
      <c r="A7" s="678" t="s">
        <v>233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503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</row>
    <row r="8" spans="1:36" ht="14.25" customHeight="1">
      <c r="A8" s="505"/>
      <c r="B8" s="504"/>
      <c r="C8" s="504"/>
      <c r="D8" s="504"/>
      <c r="E8" s="504"/>
      <c r="F8" s="504"/>
      <c r="G8" s="680" t="s">
        <v>232</v>
      </c>
      <c r="H8" s="680"/>
      <c r="I8" s="680"/>
      <c r="J8" s="680"/>
      <c r="K8" s="680"/>
      <c r="L8" s="504"/>
      <c r="M8" s="503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</row>
    <row r="9" spans="1:36" ht="16.5" customHeight="1">
      <c r="A9" s="681" t="s">
        <v>231</v>
      </c>
      <c r="B9" s="681"/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503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</row>
    <row r="10" spans="1:36" ht="15.75" customHeight="1">
      <c r="G10" s="675" t="s">
        <v>230</v>
      </c>
      <c r="H10" s="675"/>
      <c r="I10" s="675"/>
      <c r="J10" s="675"/>
      <c r="K10" s="675"/>
      <c r="M10" s="503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</row>
    <row r="11" spans="1:36" ht="12" customHeight="1">
      <c r="G11" s="682" t="s">
        <v>229</v>
      </c>
      <c r="H11" s="682"/>
      <c r="I11" s="682"/>
      <c r="J11" s="682"/>
      <c r="K11" s="682"/>
      <c r="T11" s="368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/>
      <c r="AG11" s="368"/>
      <c r="AH11" s="368"/>
      <c r="AI11" s="368"/>
      <c r="AJ11" s="368"/>
    </row>
    <row r="12" spans="1:36" ht="9" customHeight="1"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</row>
    <row r="13" spans="1:36" ht="12" customHeight="1">
      <c r="B13" s="681" t="s">
        <v>228</v>
      </c>
      <c r="C13" s="681"/>
      <c r="D13" s="681"/>
      <c r="E13" s="681"/>
      <c r="F13" s="681"/>
      <c r="G13" s="681"/>
      <c r="H13" s="681"/>
      <c r="I13" s="681"/>
      <c r="J13" s="681"/>
      <c r="K13" s="681"/>
      <c r="L13" s="681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</row>
    <row r="14" spans="1:36" ht="12" customHeight="1"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</row>
    <row r="15" spans="1:36" ht="12.75" customHeight="1">
      <c r="G15" s="675" t="s">
        <v>467</v>
      </c>
      <c r="H15" s="675"/>
      <c r="I15" s="675"/>
      <c r="J15" s="675"/>
      <c r="K15" s="675"/>
    </row>
    <row r="16" spans="1:36" ht="11.25" customHeight="1">
      <c r="G16" s="676" t="s">
        <v>226</v>
      </c>
      <c r="H16" s="676"/>
      <c r="I16" s="676"/>
      <c r="J16" s="676"/>
      <c r="K16" s="676"/>
    </row>
    <row r="17" spans="1:17" ht="15" customHeight="1">
      <c r="B17" s="367"/>
      <c r="C17" s="367"/>
      <c r="D17" s="367"/>
      <c r="E17" s="677" t="s">
        <v>225</v>
      </c>
      <c r="F17" s="677"/>
      <c r="G17" s="677"/>
      <c r="H17" s="677"/>
      <c r="I17" s="677"/>
      <c r="J17" s="677"/>
      <c r="K17" s="677"/>
      <c r="L17" s="367"/>
    </row>
    <row r="18" spans="1:17" ht="12" customHeight="1">
      <c r="A18" s="668" t="s">
        <v>224</v>
      </c>
      <c r="B18" s="668"/>
      <c r="C18" s="668"/>
      <c r="D18" s="668"/>
      <c r="E18" s="668"/>
      <c r="F18" s="668"/>
      <c r="G18" s="668"/>
      <c r="H18" s="668"/>
      <c r="I18" s="668"/>
      <c r="J18" s="668"/>
      <c r="K18" s="668"/>
      <c r="L18" s="668"/>
      <c r="M18" s="484"/>
    </row>
    <row r="19" spans="1:17" ht="12" customHeight="1">
      <c r="F19" s="368"/>
      <c r="J19" s="502"/>
      <c r="K19" s="501"/>
      <c r="L19" s="500" t="s">
        <v>223</v>
      </c>
      <c r="M19" s="484"/>
    </row>
    <row r="20" spans="1:17" ht="11.25" customHeight="1">
      <c r="F20" s="368"/>
      <c r="J20" s="499" t="s">
        <v>222</v>
      </c>
      <c r="K20" s="498"/>
      <c r="L20" s="488"/>
      <c r="M20" s="484"/>
    </row>
    <row r="21" spans="1:17" ht="12" customHeight="1">
      <c r="E21" s="497"/>
      <c r="F21" s="496"/>
      <c r="I21" s="495"/>
      <c r="J21" s="495"/>
      <c r="K21" s="494" t="s">
        <v>221</v>
      </c>
      <c r="L21" s="488"/>
      <c r="M21" s="484"/>
    </row>
    <row r="22" spans="1:17" ht="14.25" customHeight="1">
      <c r="A22" s="669" t="s">
        <v>220</v>
      </c>
      <c r="B22" s="669"/>
      <c r="C22" s="669"/>
      <c r="D22" s="669"/>
      <c r="E22" s="669"/>
      <c r="F22" s="669"/>
      <c r="G22" s="669"/>
      <c r="H22" s="669"/>
      <c r="I22" s="669"/>
      <c r="K22" s="494" t="s">
        <v>219</v>
      </c>
      <c r="L22" s="493" t="s">
        <v>218</v>
      </c>
      <c r="M22" s="484"/>
    </row>
    <row r="23" spans="1:17" ht="43.5" customHeight="1">
      <c r="A23" s="669" t="s">
        <v>242</v>
      </c>
      <c r="B23" s="669"/>
      <c r="C23" s="669"/>
      <c r="D23" s="669"/>
      <c r="E23" s="669"/>
      <c r="F23" s="669"/>
      <c r="G23" s="669"/>
      <c r="H23" s="669"/>
      <c r="I23" s="669"/>
      <c r="J23" s="492" t="s">
        <v>216</v>
      </c>
      <c r="K23" s="491" t="s">
        <v>200</v>
      </c>
      <c r="L23" s="488"/>
      <c r="M23" s="484"/>
    </row>
    <row r="24" spans="1:17" ht="12.75" customHeight="1">
      <c r="F24" s="368"/>
      <c r="G24" s="490" t="s">
        <v>215</v>
      </c>
      <c r="H24" s="391" t="s">
        <v>214</v>
      </c>
      <c r="I24" s="390"/>
      <c r="J24" s="489"/>
      <c r="K24" s="488"/>
      <c r="L24" s="488"/>
      <c r="M24" s="484"/>
    </row>
    <row r="25" spans="1:17" ht="13.5" customHeight="1">
      <c r="F25" s="368"/>
      <c r="G25" s="674" t="s">
        <v>213</v>
      </c>
      <c r="H25" s="674"/>
      <c r="I25" s="487" t="s">
        <v>212</v>
      </c>
      <c r="J25" s="486" t="s">
        <v>211</v>
      </c>
      <c r="K25" s="485" t="s">
        <v>211</v>
      </c>
      <c r="L25" s="485" t="s">
        <v>211</v>
      </c>
      <c r="M25" s="484"/>
    </row>
    <row r="26" spans="1:17">
      <c r="A26" s="670" t="s">
        <v>210</v>
      </c>
      <c r="B26" s="670"/>
      <c r="C26" s="670"/>
      <c r="D26" s="670"/>
      <c r="E26" s="670"/>
      <c r="F26" s="670"/>
      <c r="G26" s="670"/>
      <c r="H26" s="670"/>
      <c r="I26" s="670"/>
      <c r="J26" s="375"/>
      <c r="K26" s="483"/>
      <c r="L26" s="482" t="s">
        <v>209</v>
      </c>
      <c r="M26" s="481"/>
    </row>
    <row r="27" spans="1:17" ht="24" customHeight="1">
      <c r="A27" s="654" t="s">
        <v>208</v>
      </c>
      <c r="B27" s="655"/>
      <c r="C27" s="655"/>
      <c r="D27" s="655"/>
      <c r="E27" s="655"/>
      <c r="F27" s="655"/>
      <c r="G27" s="658" t="s">
        <v>207</v>
      </c>
      <c r="H27" s="660" t="s">
        <v>206</v>
      </c>
      <c r="I27" s="662" t="s">
        <v>205</v>
      </c>
      <c r="J27" s="663"/>
      <c r="K27" s="664" t="s">
        <v>204</v>
      </c>
      <c r="L27" s="666" t="s">
        <v>203</v>
      </c>
      <c r="M27" s="481"/>
    </row>
    <row r="28" spans="1:17" ht="46.5" customHeight="1">
      <c r="A28" s="656"/>
      <c r="B28" s="657"/>
      <c r="C28" s="657"/>
      <c r="D28" s="657"/>
      <c r="E28" s="657"/>
      <c r="F28" s="657"/>
      <c r="G28" s="659"/>
      <c r="H28" s="661"/>
      <c r="I28" s="480" t="s">
        <v>202</v>
      </c>
      <c r="J28" s="479" t="s">
        <v>201</v>
      </c>
      <c r="K28" s="665"/>
      <c r="L28" s="667"/>
    </row>
    <row r="29" spans="1:17" ht="11.25" customHeight="1">
      <c r="A29" s="671" t="s">
        <v>200</v>
      </c>
      <c r="B29" s="672"/>
      <c r="C29" s="672"/>
      <c r="D29" s="672"/>
      <c r="E29" s="672"/>
      <c r="F29" s="673"/>
      <c r="G29" s="478">
        <v>2</v>
      </c>
      <c r="H29" s="477">
        <v>3</v>
      </c>
      <c r="I29" s="476" t="s">
        <v>199</v>
      </c>
      <c r="J29" s="475" t="s">
        <v>198</v>
      </c>
      <c r="K29" s="474">
        <v>6</v>
      </c>
      <c r="L29" s="474">
        <v>7</v>
      </c>
    </row>
    <row r="30" spans="1:17" s="384" customFormat="1" ht="14.25" customHeight="1">
      <c r="A30" s="434">
        <v>2</v>
      </c>
      <c r="B30" s="434"/>
      <c r="C30" s="433"/>
      <c r="D30" s="431"/>
      <c r="E30" s="434"/>
      <c r="F30" s="432"/>
      <c r="G30" s="431" t="s">
        <v>197</v>
      </c>
      <c r="H30" s="383">
        <v>1</v>
      </c>
      <c r="I30" s="400">
        <f>SUM(I31+I42+I61+I82+I89+I109+I131+I150+I160)</f>
        <v>124100</v>
      </c>
      <c r="J30" s="400">
        <f>SUM(J31+J42+J61+J82+J89+J109+J131+J150+J160)</f>
        <v>35700</v>
      </c>
      <c r="K30" s="405">
        <f>SUM(K31+K42+K61+K82+K89+K109+K131+K150+K160)</f>
        <v>34916.240000000005</v>
      </c>
      <c r="L30" s="400">
        <f>SUM(L31+L42+L61+L82+L89+L109+L131+L150+L160)</f>
        <v>34916.240000000005</v>
      </c>
    </row>
    <row r="31" spans="1:17" ht="16.5" customHeight="1">
      <c r="A31" s="434">
        <v>2</v>
      </c>
      <c r="B31" s="455">
        <v>1</v>
      </c>
      <c r="C31" s="412"/>
      <c r="D31" s="438"/>
      <c r="E31" s="413"/>
      <c r="F31" s="411"/>
      <c r="G31" s="462" t="s">
        <v>196</v>
      </c>
      <c r="H31" s="383">
        <v>2</v>
      </c>
      <c r="I31" s="400">
        <f>SUM(I32+I38)</f>
        <v>100400</v>
      </c>
      <c r="J31" s="400">
        <f>SUM(J32+J38)</f>
        <v>27400</v>
      </c>
      <c r="K31" s="445">
        <f>SUM(K32+K38)</f>
        <v>27388.46</v>
      </c>
      <c r="L31" s="444">
        <f>SUM(L32+L38)</f>
        <v>27388.46</v>
      </c>
    </row>
    <row r="32" spans="1:17" ht="14.25" hidden="1" customHeight="1" collapsed="1">
      <c r="A32" s="396">
        <v>2</v>
      </c>
      <c r="B32" s="396">
        <v>1</v>
      </c>
      <c r="C32" s="395">
        <v>1</v>
      </c>
      <c r="D32" s="393"/>
      <c r="E32" s="396"/>
      <c r="F32" s="394"/>
      <c r="G32" s="393" t="s">
        <v>195</v>
      </c>
      <c r="H32" s="383">
        <v>3</v>
      </c>
      <c r="I32" s="400">
        <f>SUM(I33)</f>
        <v>99000</v>
      </c>
      <c r="J32" s="400">
        <f>SUM(J33)</f>
        <v>27000</v>
      </c>
      <c r="K32" s="405">
        <f>SUM(K33)</f>
        <v>26997.96</v>
      </c>
      <c r="L32" s="400">
        <f>SUM(L33)</f>
        <v>26997.96</v>
      </c>
      <c r="Q32" s="468"/>
    </row>
    <row r="33" spans="1:19" ht="13.5" hidden="1" customHeight="1" collapsed="1">
      <c r="A33" s="397">
        <v>2</v>
      </c>
      <c r="B33" s="396">
        <v>1</v>
      </c>
      <c r="C33" s="395">
        <v>1</v>
      </c>
      <c r="D33" s="393">
        <v>1</v>
      </c>
      <c r="E33" s="396"/>
      <c r="F33" s="394"/>
      <c r="G33" s="393" t="s">
        <v>195</v>
      </c>
      <c r="H33" s="383">
        <v>4</v>
      </c>
      <c r="I33" s="400">
        <f>SUM(I34+I36)</f>
        <v>99000</v>
      </c>
      <c r="J33" s="400">
        <f t="shared" ref="J33:L34" si="0">SUM(J34)</f>
        <v>27000</v>
      </c>
      <c r="K33" s="400">
        <f t="shared" si="0"/>
        <v>26997.96</v>
      </c>
      <c r="L33" s="400">
        <f t="shared" si="0"/>
        <v>26997.96</v>
      </c>
      <c r="Q33" s="468"/>
      <c r="R33" s="468"/>
    </row>
    <row r="34" spans="1:19" ht="14.25" hidden="1" customHeight="1" collapsed="1">
      <c r="A34" s="397">
        <v>2</v>
      </c>
      <c r="B34" s="396">
        <v>1</v>
      </c>
      <c r="C34" s="395">
        <v>1</v>
      </c>
      <c r="D34" s="393">
        <v>1</v>
      </c>
      <c r="E34" s="396">
        <v>1</v>
      </c>
      <c r="F34" s="394"/>
      <c r="G34" s="393" t="s">
        <v>194</v>
      </c>
      <c r="H34" s="383">
        <v>5</v>
      </c>
      <c r="I34" s="405">
        <f>SUM(I35)</f>
        <v>99000</v>
      </c>
      <c r="J34" s="405">
        <f t="shared" si="0"/>
        <v>27000</v>
      </c>
      <c r="K34" s="405">
        <f t="shared" si="0"/>
        <v>26997.96</v>
      </c>
      <c r="L34" s="405">
        <f t="shared" si="0"/>
        <v>26997.96</v>
      </c>
      <c r="Q34" s="468"/>
      <c r="R34" s="468"/>
    </row>
    <row r="35" spans="1:19" ht="14.25" customHeight="1">
      <c r="A35" s="397">
        <v>2</v>
      </c>
      <c r="B35" s="396">
        <v>1</v>
      </c>
      <c r="C35" s="395">
        <v>1</v>
      </c>
      <c r="D35" s="393">
        <v>1</v>
      </c>
      <c r="E35" s="396">
        <v>1</v>
      </c>
      <c r="F35" s="394">
        <v>1</v>
      </c>
      <c r="G35" s="393" t="s">
        <v>194</v>
      </c>
      <c r="H35" s="383">
        <v>6</v>
      </c>
      <c r="I35" s="447">
        <v>99000</v>
      </c>
      <c r="J35" s="429">
        <v>27000</v>
      </c>
      <c r="K35" s="429">
        <v>26997.96</v>
      </c>
      <c r="L35" s="429">
        <v>26997.96</v>
      </c>
      <c r="Q35" s="468"/>
      <c r="R35" s="468"/>
    </row>
    <row r="36" spans="1:19" ht="12.75" hidden="1" customHeight="1" collapsed="1">
      <c r="A36" s="397">
        <v>2</v>
      </c>
      <c r="B36" s="396">
        <v>1</v>
      </c>
      <c r="C36" s="395">
        <v>1</v>
      </c>
      <c r="D36" s="393">
        <v>1</v>
      </c>
      <c r="E36" s="396">
        <v>2</v>
      </c>
      <c r="F36" s="394"/>
      <c r="G36" s="393" t="s">
        <v>193</v>
      </c>
      <c r="H36" s="383">
        <v>7</v>
      </c>
      <c r="I36" s="405">
        <f>I37</f>
        <v>0</v>
      </c>
      <c r="J36" s="405">
        <f>J37</f>
        <v>0</v>
      </c>
      <c r="K36" s="405">
        <f>K37</f>
        <v>0</v>
      </c>
      <c r="L36" s="405">
        <f>L37</f>
        <v>0</v>
      </c>
      <c r="Q36" s="468"/>
      <c r="R36" s="468"/>
    </row>
    <row r="37" spans="1:19" ht="12.75" hidden="1" customHeight="1" collapsed="1">
      <c r="A37" s="397">
        <v>2</v>
      </c>
      <c r="B37" s="396">
        <v>1</v>
      </c>
      <c r="C37" s="395">
        <v>1</v>
      </c>
      <c r="D37" s="393">
        <v>1</v>
      </c>
      <c r="E37" s="396">
        <v>2</v>
      </c>
      <c r="F37" s="394">
        <v>1</v>
      </c>
      <c r="G37" s="393" t="s">
        <v>193</v>
      </c>
      <c r="H37" s="383">
        <v>8</v>
      </c>
      <c r="I37" s="429">
        <v>0</v>
      </c>
      <c r="J37" s="392">
        <v>0</v>
      </c>
      <c r="K37" s="429">
        <v>0</v>
      </c>
      <c r="L37" s="392">
        <v>0</v>
      </c>
      <c r="Q37" s="468"/>
      <c r="R37" s="468"/>
    </row>
    <row r="38" spans="1:19" ht="13.5" hidden="1" customHeight="1" collapsed="1">
      <c r="A38" s="397">
        <v>2</v>
      </c>
      <c r="B38" s="396">
        <v>1</v>
      </c>
      <c r="C38" s="395">
        <v>2</v>
      </c>
      <c r="D38" s="393"/>
      <c r="E38" s="396"/>
      <c r="F38" s="394"/>
      <c r="G38" s="393" t="s">
        <v>192</v>
      </c>
      <c r="H38" s="383">
        <v>9</v>
      </c>
      <c r="I38" s="405">
        <f t="shared" ref="I38:L40" si="1">I39</f>
        <v>1400</v>
      </c>
      <c r="J38" s="400">
        <f t="shared" si="1"/>
        <v>400</v>
      </c>
      <c r="K38" s="405">
        <f t="shared" si="1"/>
        <v>390.5</v>
      </c>
      <c r="L38" s="400">
        <f t="shared" si="1"/>
        <v>390.5</v>
      </c>
      <c r="Q38" s="468"/>
      <c r="R38" s="468"/>
    </row>
    <row r="39" spans="1:19" ht="15.75" hidden="1" customHeight="1" collapsed="1">
      <c r="A39" s="397">
        <v>2</v>
      </c>
      <c r="B39" s="396">
        <v>1</v>
      </c>
      <c r="C39" s="395">
        <v>2</v>
      </c>
      <c r="D39" s="393">
        <v>1</v>
      </c>
      <c r="E39" s="396"/>
      <c r="F39" s="394"/>
      <c r="G39" s="393" t="s">
        <v>192</v>
      </c>
      <c r="H39" s="383">
        <v>10</v>
      </c>
      <c r="I39" s="405">
        <f t="shared" si="1"/>
        <v>1400</v>
      </c>
      <c r="J39" s="400">
        <f t="shared" si="1"/>
        <v>400</v>
      </c>
      <c r="K39" s="400">
        <f t="shared" si="1"/>
        <v>390.5</v>
      </c>
      <c r="L39" s="400">
        <f t="shared" si="1"/>
        <v>390.5</v>
      </c>
      <c r="Q39" s="468"/>
    </row>
    <row r="40" spans="1:19" ht="13.5" hidden="1" customHeight="1" collapsed="1">
      <c r="A40" s="397">
        <v>2</v>
      </c>
      <c r="B40" s="396">
        <v>1</v>
      </c>
      <c r="C40" s="395">
        <v>2</v>
      </c>
      <c r="D40" s="393">
        <v>1</v>
      </c>
      <c r="E40" s="396">
        <v>1</v>
      </c>
      <c r="F40" s="394"/>
      <c r="G40" s="393" t="s">
        <v>192</v>
      </c>
      <c r="H40" s="383">
        <v>11</v>
      </c>
      <c r="I40" s="400">
        <f t="shared" si="1"/>
        <v>1400</v>
      </c>
      <c r="J40" s="400">
        <f t="shared" si="1"/>
        <v>400</v>
      </c>
      <c r="K40" s="400">
        <f t="shared" si="1"/>
        <v>390.5</v>
      </c>
      <c r="L40" s="400">
        <f t="shared" si="1"/>
        <v>390.5</v>
      </c>
      <c r="Q40" s="468"/>
      <c r="R40" s="468"/>
    </row>
    <row r="41" spans="1:19" ht="14.25" customHeight="1">
      <c r="A41" s="397">
        <v>2</v>
      </c>
      <c r="B41" s="396">
        <v>1</v>
      </c>
      <c r="C41" s="395">
        <v>2</v>
      </c>
      <c r="D41" s="393">
        <v>1</v>
      </c>
      <c r="E41" s="396">
        <v>1</v>
      </c>
      <c r="F41" s="394">
        <v>1</v>
      </c>
      <c r="G41" s="393" t="s">
        <v>192</v>
      </c>
      <c r="H41" s="383">
        <v>12</v>
      </c>
      <c r="I41" s="392">
        <v>1400</v>
      </c>
      <c r="J41" s="429">
        <v>400</v>
      </c>
      <c r="K41" s="429">
        <v>390.5</v>
      </c>
      <c r="L41" s="429">
        <v>390.5</v>
      </c>
      <c r="Q41" s="468"/>
      <c r="R41" s="468"/>
    </row>
    <row r="42" spans="1:19" ht="26.25" customHeight="1">
      <c r="A42" s="435">
        <v>2</v>
      </c>
      <c r="B42" s="456">
        <v>2</v>
      </c>
      <c r="C42" s="412"/>
      <c r="D42" s="438"/>
      <c r="E42" s="413"/>
      <c r="F42" s="411"/>
      <c r="G42" s="462" t="s">
        <v>191</v>
      </c>
      <c r="H42" s="383">
        <v>13</v>
      </c>
      <c r="I42" s="410">
        <f t="shared" ref="I42:L44" si="2">I43</f>
        <v>22100</v>
      </c>
      <c r="J42" s="408">
        <f t="shared" si="2"/>
        <v>7900</v>
      </c>
      <c r="K42" s="410">
        <f t="shared" si="2"/>
        <v>7138.98</v>
      </c>
      <c r="L42" s="410">
        <f t="shared" si="2"/>
        <v>7138.98</v>
      </c>
    </row>
    <row r="43" spans="1:19" ht="27" hidden="1" customHeight="1" collapsed="1">
      <c r="A43" s="397">
        <v>2</v>
      </c>
      <c r="B43" s="396">
        <v>2</v>
      </c>
      <c r="C43" s="395">
        <v>1</v>
      </c>
      <c r="D43" s="393"/>
      <c r="E43" s="396"/>
      <c r="F43" s="394"/>
      <c r="G43" s="438" t="s">
        <v>191</v>
      </c>
      <c r="H43" s="383">
        <v>14</v>
      </c>
      <c r="I43" s="400">
        <f t="shared" si="2"/>
        <v>22100</v>
      </c>
      <c r="J43" s="405">
        <f t="shared" si="2"/>
        <v>7900</v>
      </c>
      <c r="K43" s="400">
        <f t="shared" si="2"/>
        <v>7138.98</v>
      </c>
      <c r="L43" s="405">
        <f t="shared" si="2"/>
        <v>7138.98</v>
      </c>
      <c r="Q43" s="468"/>
      <c r="S43" s="468"/>
    </row>
    <row r="44" spans="1:19" ht="15.75" hidden="1" customHeight="1" collapsed="1">
      <c r="A44" s="397">
        <v>2</v>
      </c>
      <c r="B44" s="396">
        <v>2</v>
      </c>
      <c r="C44" s="395">
        <v>1</v>
      </c>
      <c r="D44" s="393">
        <v>1</v>
      </c>
      <c r="E44" s="396"/>
      <c r="F44" s="394"/>
      <c r="G44" s="438" t="s">
        <v>191</v>
      </c>
      <c r="H44" s="383">
        <v>15</v>
      </c>
      <c r="I44" s="400">
        <f t="shared" si="2"/>
        <v>22100</v>
      </c>
      <c r="J44" s="405">
        <f t="shared" si="2"/>
        <v>7900</v>
      </c>
      <c r="K44" s="444">
        <f t="shared" si="2"/>
        <v>7138.98</v>
      </c>
      <c r="L44" s="444">
        <f t="shared" si="2"/>
        <v>7138.98</v>
      </c>
      <c r="Q44" s="468"/>
      <c r="R44" s="468"/>
    </row>
    <row r="45" spans="1:19" ht="24.75" hidden="1" customHeight="1" collapsed="1">
      <c r="A45" s="404">
        <v>2</v>
      </c>
      <c r="B45" s="403">
        <v>2</v>
      </c>
      <c r="C45" s="402">
        <v>1</v>
      </c>
      <c r="D45" s="407">
        <v>1</v>
      </c>
      <c r="E45" s="403">
        <v>1</v>
      </c>
      <c r="F45" s="401"/>
      <c r="G45" s="438" t="s">
        <v>191</v>
      </c>
      <c r="H45" s="383">
        <v>16</v>
      </c>
      <c r="I45" s="420">
        <f>SUM(I46:I60)</f>
        <v>22100</v>
      </c>
      <c r="J45" s="420">
        <f>SUM(J46:J60)</f>
        <v>7900</v>
      </c>
      <c r="K45" s="418">
        <f>SUM(K46:K60)</f>
        <v>7138.98</v>
      </c>
      <c r="L45" s="418">
        <f>SUM(L46:L60)</f>
        <v>7138.98</v>
      </c>
      <c r="Q45" s="468"/>
      <c r="R45" s="468"/>
    </row>
    <row r="46" spans="1:19" ht="15.75" customHeight="1">
      <c r="A46" s="397">
        <v>2</v>
      </c>
      <c r="B46" s="396">
        <v>2</v>
      </c>
      <c r="C46" s="395">
        <v>1</v>
      </c>
      <c r="D46" s="393">
        <v>1</v>
      </c>
      <c r="E46" s="396">
        <v>1</v>
      </c>
      <c r="F46" s="473">
        <v>1</v>
      </c>
      <c r="G46" s="393" t="s">
        <v>190</v>
      </c>
      <c r="H46" s="383">
        <v>17</v>
      </c>
      <c r="I46" s="429">
        <v>5000</v>
      </c>
      <c r="J46" s="429">
        <v>1400</v>
      </c>
      <c r="K46" s="429">
        <v>689.99</v>
      </c>
      <c r="L46" s="429">
        <v>689.99</v>
      </c>
      <c r="Q46" s="468"/>
      <c r="R46" s="468"/>
    </row>
    <row r="47" spans="1:19" ht="26.25" hidden="1" customHeight="1" collapsed="1">
      <c r="A47" s="397">
        <v>2</v>
      </c>
      <c r="B47" s="396">
        <v>2</v>
      </c>
      <c r="C47" s="395">
        <v>1</v>
      </c>
      <c r="D47" s="393">
        <v>1</v>
      </c>
      <c r="E47" s="396">
        <v>1</v>
      </c>
      <c r="F47" s="394">
        <v>2</v>
      </c>
      <c r="G47" s="393" t="s">
        <v>189</v>
      </c>
      <c r="H47" s="383">
        <v>18</v>
      </c>
      <c r="I47" s="429">
        <v>0</v>
      </c>
      <c r="J47" s="429">
        <v>0</v>
      </c>
      <c r="K47" s="429">
        <v>0</v>
      </c>
      <c r="L47" s="429">
        <v>0</v>
      </c>
      <c r="Q47" s="468"/>
      <c r="R47" s="468"/>
    </row>
    <row r="48" spans="1:19" ht="26.25" customHeight="1">
      <c r="A48" s="397">
        <v>2</v>
      </c>
      <c r="B48" s="396">
        <v>2</v>
      </c>
      <c r="C48" s="395">
        <v>1</v>
      </c>
      <c r="D48" s="393">
        <v>1</v>
      </c>
      <c r="E48" s="396">
        <v>1</v>
      </c>
      <c r="F48" s="394">
        <v>5</v>
      </c>
      <c r="G48" s="393" t="s">
        <v>188</v>
      </c>
      <c r="H48" s="383">
        <v>19</v>
      </c>
      <c r="I48" s="429">
        <v>100</v>
      </c>
      <c r="J48" s="429">
        <v>100</v>
      </c>
      <c r="K48" s="429">
        <v>50</v>
      </c>
      <c r="L48" s="429">
        <v>50</v>
      </c>
      <c r="Q48" s="468"/>
      <c r="R48" s="468"/>
    </row>
    <row r="49" spans="1:19" ht="27" hidden="1" customHeight="1" collapsed="1">
      <c r="A49" s="397">
        <v>2</v>
      </c>
      <c r="B49" s="396">
        <v>2</v>
      </c>
      <c r="C49" s="395">
        <v>1</v>
      </c>
      <c r="D49" s="393">
        <v>1</v>
      </c>
      <c r="E49" s="396">
        <v>1</v>
      </c>
      <c r="F49" s="394">
        <v>6</v>
      </c>
      <c r="G49" s="393" t="s">
        <v>187</v>
      </c>
      <c r="H49" s="383">
        <v>20</v>
      </c>
      <c r="I49" s="429">
        <v>0</v>
      </c>
      <c r="J49" s="429">
        <v>0</v>
      </c>
      <c r="K49" s="429">
        <v>0</v>
      </c>
      <c r="L49" s="429">
        <v>0</v>
      </c>
      <c r="Q49" s="468"/>
      <c r="R49" s="468"/>
    </row>
    <row r="50" spans="1:19" ht="26.25" customHeight="1">
      <c r="A50" s="414">
        <v>2</v>
      </c>
      <c r="B50" s="413">
        <v>2</v>
      </c>
      <c r="C50" s="412">
        <v>1</v>
      </c>
      <c r="D50" s="438">
        <v>1</v>
      </c>
      <c r="E50" s="413">
        <v>1</v>
      </c>
      <c r="F50" s="411">
        <v>7</v>
      </c>
      <c r="G50" s="438" t="s">
        <v>186</v>
      </c>
      <c r="H50" s="383">
        <v>21</v>
      </c>
      <c r="I50" s="429">
        <v>200</v>
      </c>
      <c r="J50" s="429">
        <v>0</v>
      </c>
      <c r="K50" s="429">
        <v>0</v>
      </c>
      <c r="L50" s="429">
        <v>0</v>
      </c>
      <c r="Q50" s="468"/>
      <c r="R50" s="468"/>
    </row>
    <row r="51" spans="1:19" ht="15" customHeight="1">
      <c r="A51" s="397">
        <v>2</v>
      </c>
      <c r="B51" s="396">
        <v>2</v>
      </c>
      <c r="C51" s="395">
        <v>1</v>
      </c>
      <c r="D51" s="393">
        <v>1</v>
      </c>
      <c r="E51" s="396">
        <v>1</v>
      </c>
      <c r="F51" s="394">
        <v>11</v>
      </c>
      <c r="G51" s="393" t="s">
        <v>185</v>
      </c>
      <c r="H51" s="383">
        <v>22</v>
      </c>
      <c r="I51" s="392">
        <v>100</v>
      </c>
      <c r="J51" s="429">
        <v>0</v>
      </c>
      <c r="K51" s="429">
        <v>0</v>
      </c>
      <c r="L51" s="429">
        <v>0</v>
      </c>
      <c r="Q51" s="468"/>
      <c r="R51" s="468"/>
    </row>
    <row r="52" spans="1:19" ht="15.75" hidden="1" customHeight="1" collapsed="1">
      <c r="A52" s="404">
        <v>2</v>
      </c>
      <c r="B52" s="422">
        <v>2</v>
      </c>
      <c r="C52" s="428">
        <v>1</v>
      </c>
      <c r="D52" s="428">
        <v>1</v>
      </c>
      <c r="E52" s="428">
        <v>1</v>
      </c>
      <c r="F52" s="421">
        <v>12</v>
      </c>
      <c r="G52" s="417" t="s">
        <v>184</v>
      </c>
      <c r="H52" s="383">
        <v>23</v>
      </c>
      <c r="I52" s="423">
        <v>0</v>
      </c>
      <c r="J52" s="429">
        <v>0</v>
      </c>
      <c r="K52" s="429">
        <v>0</v>
      </c>
      <c r="L52" s="429">
        <v>0</v>
      </c>
      <c r="Q52" s="468"/>
      <c r="R52" s="468"/>
    </row>
    <row r="53" spans="1:19" ht="25.5" hidden="1" customHeight="1" collapsed="1">
      <c r="A53" s="397">
        <v>2</v>
      </c>
      <c r="B53" s="396">
        <v>2</v>
      </c>
      <c r="C53" s="395">
        <v>1</v>
      </c>
      <c r="D53" s="395">
        <v>1</v>
      </c>
      <c r="E53" s="395">
        <v>1</v>
      </c>
      <c r="F53" s="394">
        <v>14</v>
      </c>
      <c r="G53" s="472" t="s">
        <v>183</v>
      </c>
      <c r="H53" s="383">
        <v>24</v>
      </c>
      <c r="I53" s="392">
        <v>0</v>
      </c>
      <c r="J53" s="392">
        <v>0</v>
      </c>
      <c r="K53" s="392">
        <v>0</v>
      </c>
      <c r="L53" s="392">
        <v>0</v>
      </c>
      <c r="Q53" s="468"/>
      <c r="R53" s="468"/>
    </row>
    <row r="54" spans="1:19" ht="27.75" customHeight="1">
      <c r="A54" s="397">
        <v>2</v>
      </c>
      <c r="B54" s="396">
        <v>2</v>
      </c>
      <c r="C54" s="395">
        <v>1</v>
      </c>
      <c r="D54" s="395">
        <v>1</v>
      </c>
      <c r="E54" s="395">
        <v>1</v>
      </c>
      <c r="F54" s="394">
        <v>15</v>
      </c>
      <c r="G54" s="393" t="s">
        <v>182</v>
      </c>
      <c r="H54" s="383">
        <v>25</v>
      </c>
      <c r="I54" s="392">
        <v>300</v>
      </c>
      <c r="J54" s="429">
        <v>0</v>
      </c>
      <c r="K54" s="429">
        <v>0</v>
      </c>
      <c r="L54" s="429">
        <v>0</v>
      </c>
      <c r="Q54" s="468"/>
      <c r="R54" s="468"/>
    </row>
    <row r="55" spans="1:19" ht="15.75" customHeight="1">
      <c r="A55" s="397">
        <v>2</v>
      </c>
      <c r="B55" s="396">
        <v>2</v>
      </c>
      <c r="C55" s="395">
        <v>1</v>
      </c>
      <c r="D55" s="395">
        <v>1</v>
      </c>
      <c r="E55" s="395">
        <v>1</v>
      </c>
      <c r="F55" s="394">
        <v>16</v>
      </c>
      <c r="G55" s="393" t="s">
        <v>181</v>
      </c>
      <c r="H55" s="383">
        <v>26</v>
      </c>
      <c r="I55" s="392">
        <v>200</v>
      </c>
      <c r="J55" s="429">
        <v>0</v>
      </c>
      <c r="K55" s="429">
        <v>0</v>
      </c>
      <c r="L55" s="429">
        <v>0</v>
      </c>
      <c r="Q55" s="468"/>
      <c r="R55" s="468"/>
    </row>
    <row r="56" spans="1:19" ht="27.75" hidden="1" customHeight="1" collapsed="1">
      <c r="A56" s="397">
        <v>2</v>
      </c>
      <c r="B56" s="396">
        <v>2</v>
      </c>
      <c r="C56" s="395">
        <v>1</v>
      </c>
      <c r="D56" s="395">
        <v>1</v>
      </c>
      <c r="E56" s="395">
        <v>1</v>
      </c>
      <c r="F56" s="394">
        <v>17</v>
      </c>
      <c r="G56" s="393" t="s">
        <v>180</v>
      </c>
      <c r="H56" s="383">
        <v>27</v>
      </c>
      <c r="I56" s="392">
        <v>0</v>
      </c>
      <c r="J56" s="392">
        <v>0</v>
      </c>
      <c r="K56" s="392">
        <v>0</v>
      </c>
      <c r="L56" s="392">
        <v>0</v>
      </c>
      <c r="Q56" s="468"/>
      <c r="R56" s="468"/>
    </row>
    <row r="57" spans="1:19" ht="14.25" customHeight="1">
      <c r="A57" s="397">
        <v>2</v>
      </c>
      <c r="B57" s="396">
        <v>2</v>
      </c>
      <c r="C57" s="395">
        <v>1</v>
      </c>
      <c r="D57" s="395">
        <v>1</v>
      </c>
      <c r="E57" s="395">
        <v>1</v>
      </c>
      <c r="F57" s="394">
        <v>20</v>
      </c>
      <c r="G57" s="393" t="s">
        <v>179</v>
      </c>
      <c r="H57" s="383">
        <v>28</v>
      </c>
      <c r="I57" s="392">
        <v>15300</v>
      </c>
      <c r="J57" s="429">
        <v>6300</v>
      </c>
      <c r="K57" s="429">
        <v>6299.79</v>
      </c>
      <c r="L57" s="429">
        <v>6299.79</v>
      </c>
      <c r="Q57" s="468"/>
      <c r="R57" s="468"/>
    </row>
    <row r="58" spans="1:19" ht="27.75" customHeight="1">
      <c r="A58" s="397">
        <v>2</v>
      </c>
      <c r="B58" s="396">
        <v>2</v>
      </c>
      <c r="C58" s="395">
        <v>1</v>
      </c>
      <c r="D58" s="395">
        <v>1</v>
      </c>
      <c r="E58" s="395">
        <v>1</v>
      </c>
      <c r="F58" s="394">
        <v>21</v>
      </c>
      <c r="G58" s="393" t="s">
        <v>178</v>
      </c>
      <c r="H58" s="383">
        <v>29</v>
      </c>
      <c r="I58" s="392">
        <v>200</v>
      </c>
      <c r="J58" s="429">
        <v>0</v>
      </c>
      <c r="K58" s="429">
        <v>0</v>
      </c>
      <c r="L58" s="429">
        <v>0</v>
      </c>
      <c r="Q58" s="468"/>
      <c r="R58" s="468"/>
    </row>
    <row r="59" spans="1:19" ht="12" hidden="1" customHeight="1" collapsed="1">
      <c r="A59" s="397">
        <v>2</v>
      </c>
      <c r="B59" s="396">
        <v>2</v>
      </c>
      <c r="C59" s="395">
        <v>1</v>
      </c>
      <c r="D59" s="395">
        <v>1</v>
      </c>
      <c r="E59" s="395">
        <v>1</v>
      </c>
      <c r="F59" s="394">
        <v>22</v>
      </c>
      <c r="G59" s="393" t="s">
        <v>177</v>
      </c>
      <c r="H59" s="383">
        <v>30</v>
      </c>
      <c r="I59" s="392">
        <v>0</v>
      </c>
      <c r="J59" s="429">
        <v>0</v>
      </c>
      <c r="K59" s="429">
        <v>0</v>
      </c>
      <c r="L59" s="429">
        <v>0</v>
      </c>
      <c r="Q59" s="468"/>
      <c r="R59" s="468"/>
    </row>
    <row r="60" spans="1:19" ht="15" customHeight="1">
      <c r="A60" s="397">
        <v>2</v>
      </c>
      <c r="B60" s="396">
        <v>2</v>
      </c>
      <c r="C60" s="395">
        <v>1</v>
      </c>
      <c r="D60" s="395">
        <v>1</v>
      </c>
      <c r="E60" s="395">
        <v>1</v>
      </c>
      <c r="F60" s="394">
        <v>30</v>
      </c>
      <c r="G60" s="393" t="s">
        <v>176</v>
      </c>
      <c r="H60" s="383">
        <v>31</v>
      </c>
      <c r="I60" s="392">
        <v>700</v>
      </c>
      <c r="J60" s="429">
        <v>100</v>
      </c>
      <c r="K60" s="429">
        <v>99.2</v>
      </c>
      <c r="L60" s="429">
        <v>99.2</v>
      </c>
      <c r="Q60" s="468"/>
      <c r="R60" s="468"/>
    </row>
    <row r="61" spans="1:19" ht="14.25" hidden="1" customHeight="1" collapsed="1">
      <c r="A61" s="471">
        <v>2</v>
      </c>
      <c r="B61" s="470">
        <v>3</v>
      </c>
      <c r="C61" s="455"/>
      <c r="D61" s="412"/>
      <c r="E61" s="412"/>
      <c r="F61" s="411"/>
      <c r="G61" s="453" t="s">
        <v>175</v>
      </c>
      <c r="H61" s="383">
        <v>32</v>
      </c>
      <c r="I61" s="410">
        <f>I62</f>
        <v>0</v>
      </c>
      <c r="J61" s="410">
        <f>J62</f>
        <v>0</v>
      </c>
      <c r="K61" s="410">
        <f>K62</f>
        <v>0</v>
      </c>
      <c r="L61" s="410">
        <f>L62</f>
        <v>0</v>
      </c>
    </row>
    <row r="62" spans="1:19" ht="13.5" hidden="1" customHeight="1" collapsed="1">
      <c r="A62" s="397">
        <v>2</v>
      </c>
      <c r="B62" s="396">
        <v>3</v>
      </c>
      <c r="C62" s="395">
        <v>1</v>
      </c>
      <c r="D62" s="395"/>
      <c r="E62" s="395"/>
      <c r="F62" s="394"/>
      <c r="G62" s="393" t="s">
        <v>174</v>
      </c>
      <c r="H62" s="383">
        <v>33</v>
      </c>
      <c r="I62" s="400">
        <f>SUM(I63+I68+I73)</f>
        <v>0</v>
      </c>
      <c r="J62" s="406">
        <f>SUM(J63+J68+J73)</f>
        <v>0</v>
      </c>
      <c r="K62" s="405">
        <f>SUM(K63+K68+K73)</f>
        <v>0</v>
      </c>
      <c r="L62" s="400">
        <f>SUM(L63+L68+L73)</f>
        <v>0</v>
      </c>
      <c r="Q62" s="468"/>
      <c r="S62" s="468"/>
    </row>
    <row r="63" spans="1:19" ht="15" hidden="1" customHeight="1" collapsed="1">
      <c r="A63" s="397">
        <v>2</v>
      </c>
      <c r="B63" s="396">
        <v>3</v>
      </c>
      <c r="C63" s="395">
        <v>1</v>
      </c>
      <c r="D63" s="395">
        <v>1</v>
      </c>
      <c r="E63" s="395"/>
      <c r="F63" s="394"/>
      <c r="G63" s="393" t="s">
        <v>173</v>
      </c>
      <c r="H63" s="383">
        <v>34</v>
      </c>
      <c r="I63" s="400">
        <f>I64</f>
        <v>0</v>
      </c>
      <c r="J63" s="406">
        <f>J64</f>
        <v>0</v>
      </c>
      <c r="K63" s="405">
        <f>K64</f>
        <v>0</v>
      </c>
      <c r="L63" s="400">
        <f>L64</f>
        <v>0</v>
      </c>
      <c r="Q63" s="468"/>
      <c r="R63" s="468"/>
    </row>
    <row r="64" spans="1:19" ht="13.5" hidden="1" customHeight="1" collapsed="1">
      <c r="A64" s="397">
        <v>2</v>
      </c>
      <c r="B64" s="396">
        <v>3</v>
      </c>
      <c r="C64" s="395">
        <v>1</v>
      </c>
      <c r="D64" s="395">
        <v>1</v>
      </c>
      <c r="E64" s="395">
        <v>1</v>
      </c>
      <c r="F64" s="394"/>
      <c r="G64" s="393" t="s">
        <v>173</v>
      </c>
      <c r="H64" s="383">
        <v>35</v>
      </c>
      <c r="I64" s="400">
        <f>SUM(I65:I67)</f>
        <v>0</v>
      </c>
      <c r="J64" s="406">
        <f>SUM(J65:J67)</f>
        <v>0</v>
      </c>
      <c r="K64" s="405">
        <f>SUM(K65:K67)</f>
        <v>0</v>
      </c>
      <c r="L64" s="400">
        <f>SUM(L65:L67)</f>
        <v>0</v>
      </c>
      <c r="Q64" s="468"/>
      <c r="R64" s="468"/>
    </row>
    <row r="65" spans="1:18" s="469" customFormat="1" ht="25.5" hidden="1" customHeight="1" collapsed="1">
      <c r="A65" s="397">
        <v>2</v>
      </c>
      <c r="B65" s="396">
        <v>3</v>
      </c>
      <c r="C65" s="395">
        <v>1</v>
      </c>
      <c r="D65" s="395">
        <v>1</v>
      </c>
      <c r="E65" s="395">
        <v>1</v>
      </c>
      <c r="F65" s="394">
        <v>1</v>
      </c>
      <c r="G65" s="393" t="s">
        <v>171</v>
      </c>
      <c r="H65" s="383">
        <v>36</v>
      </c>
      <c r="I65" s="392">
        <v>0</v>
      </c>
      <c r="J65" s="392">
        <v>0</v>
      </c>
      <c r="K65" s="392">
        <v>0</v>
      </c>
      <c r="L65" s="392">
        <v>0</v>
      </c>
      <c r="Q65" s="468"/>
      <c r="R65" s="468"/>
    </row>
    <row r="66" spans="1:18" ht="19.5" hidden="1" customHeight="1" collapsed="1">
      <c r="A66" s="397">
        <v>2</v>
      </c>
      <c r="B66" s="413">
        <v>3</v>
      </c>
      <c r="C66" s="412">
        <v>1</v>
      </c>
      <c r="D66" s="412">
        <v>1</v>
      </c>
      <c r="E66" s="412">
        <v>1</v>
      </c>
      <c r="F66" s="411">
        <v>2</v>
      </c>
      <c r="G66" s="438" t="s">
        <v>170</v>
      </c>
      <c r="H66" s="383">
        <v>37</v>
      </c>
      <c r="I66" s="447">
        <v>0</v>
      </c>
      <c r="J66" s="447">
        <v>0</v>
      </c>
      <c r="K66" s="447">
        <v>0</v>
      </c>
      <c r="L66" s="447">
        <v>0</v>
      </c>
      <c r="Q66" s="468"/>
      <c r="R66" s="468"/>
    </row>
    <row r="67" spans="1:18" ht="16.5" hidden="1" customHeight="1" collapsed="1">
      <c r="A67" s="396">
        <v>2</v>
      </c>
      <c r="B67" s="395">
        <v>3</v>
      </c>
      <c r="C67" s="395">
        <v>1</v>
      </c>
      <c r="D67" s="395">
        <v>1</v>
      </c>
      <c r="E67" s="395">
        <v>1</v>
      </c>
      <c r="F67" s="394">
        <v>3</v>
      </c>
      <c r="G67" s="393" t="s">
        <v>169</v>
      </c>
      <c r="H67" s="383">
        <v>38</v>
      </c>
      <c r="I67" s="392">
        <v>0</v>
      </c>
      <c r="J67" s="392">
        <v>0</v>
      </c>
      <c r="K67" s="392">
        <v>0</v>
      </c>
      <c r="L67" s="392">
        <v>0</v>
      </c>
      <c r="Q67" s="468"/>
      <c r="R67" s="468"/>
    </row>
    <row r="68" spans="1:18" ht="29.25" hidden="1" customHeight="1" collapsed="1">
      <c r="A68" s="413">
        <v>2</v>
      </c>
      <c r="B68" s="412">
        <v>3</v>
      </c>
      <c r="C68" s="412">
        <v>1</v>
      </c>
      <c r="D68" s="412">
        <v>2</v>
      </c>
      <c r="E68" s="412"/>
      <c r="F68" s="411"/>
      <c r="G68" s="438" t="s">
        <v>172</v>
      </c>
      <c r="H68" s="383">
        <v>39</v>
      </c>
      <c r="I68" s="410">
        <f>I69</f>
        <v>0</v>
      </c>
      <c r="J68" s="409">
        <f>J69</f>
        <v>0</v>
      </c>
      <c r="K68" s="408">
        <f>K69</f>
        <v>0</v>
      </c>
      <c r="L68" s="408">
        <f>L69</f>
        <v>0</v>
      </c>
      <c r="Q68" s="468"/>
      <c r="R68" s="468"/>
    </row>
    <row r="69" spans="1:18" ht="27" hidden="1" customHeight="1" collapsed="1">
      <c r="A69" s="403">
        <v>2</v>
      </c>
      <c r="B69" s="402">
        <v>3</v>
      </c>
      <c r="C69" s="402">
        <v>1</v>
      </c>
      <c r="D69" s="402">
        <v>2</v>
      </c>
      <c r="E69" s="402">
        <v>1</v>
      </c>
      <c r="F69" s="401"/>
      <c r="G69" s="438" t="s">
        <v>172</v>
      </c>
      <c r="H69" s="383">
        <v>40</v>
      </c>
      <c r="I69" s="444">
        <f>SUM(I70:I72)</f>
        <v>0</v>
      </c>
      <c r="J69" s="446">
        <f>SUM(J70:J72)</f>
        <v>0</v>
      </c>
      <c r="K69" s="445">
        <f>SUM(K70:K72)</f>
        <v>0</v>
      </c>
      <c r="L69" s="405">
        <f>SUM(L70:L72)</f>
        <v>0</v>
      </c>
      <c r="Q69" s="468"/>
      <c r="R69" s="468"/>
    </row>
    <row r="70" spans="1:18" s="469" customFormat="1" ht="27" hidden="1" customHeight="1" collapsed="1">
      <c r="A70" s="396">
        <v>2</v>
      </c>
      <c r="B70" s="395">
        <v>3</v>
      </c>
      <c r="C70" s="395">
        <v>1</v>
      </c>
      <c r="D70" s="395">
        <v>2</v>
      </c>
      <c r="E70" s="395">
        <v>1</v>
      </c>
      <c r="F70" s="394">
        <v>1</v>
      </c>
      <c r="G70" s="397" t="s">
        <v>171</v>
      </c>
      <c r="H70" s="383">
        <v>41</v>
      </c>
      <c r="I70" s="392">
        <v>0</v>
      </c>
      <c r="J70" s="392">
        <v>0</v>
      </c>
      <c r="K70" s="392">
        <v>0</v>
      </c>
      <c r="L70" s="392">
        <v>0</v>
      </c>
      <c r="Q70" s="468"/>
      <c r="R70" s="468"/>
    </row>
    <row r="71" spans="1:18" ht="16.5" hidden="1" customHeight="1" collapsed="1">
      <c r="A71" s="396">
        <v>2</v>
      </c>
      <c r="B71" s="395">
        <v>3</v>
      </c>
      <c r="C71" s="395">
        <v>1</v>
      </c>
      <c r="D71" s="395">
        <v>2</v>
      </c>
      <c r="E71" s="395">
        <v>1</v>
      </c>
      <c r="F71" s="394">
        <v>2</v>
      </c>
      <c r="G71" s="397" t="s">
        <v>170</v>
      </c>
      <c r="H71" s="383">
        <v>42</v>
      </c>
      <c r="I71" s="392">
        <v>0</v>
      </c>
      <c r="J71" s="392">
        <v>0</v>
      </c>
      <c r="K71" s="392">
        <v>0</v>
      </c>
      <c r="L71" s="392">
        <v>0</v>
      </c>
      <c r="Q71" s="468"/>
      <c r="R71" s="468"/>
    </row>
    <row r="72" spans="1:18" ht="15" hidden="1" customHeight="1" collapsed="1">
      <c r="A72" s="396">
        <v>2</v>
      </c>
      <c r="B72" s="395">
        <v>3</v>
      </c>
      <c r="C72" s="395">
        <v>1</v>
      </c>
      <c r="D72" s="395">
        <v>2</v>
      </c>
      <c r="E72" s="395">
        <v>1</v>
      </c>
      <c r="F72" s="394">
        <v>3</v>
      </c>
      <c r="G72" s="397" t="s">
        <v>169</v>
      </c>
      <c r="H72" s="383">
        <v>43</v>
      </c>
      <c r="I72" s="392">
        <v>0</v>
      </c>
      <c r="J72" s="392">
        <v>0</v>
      </c>
      <c r="K72" s="392">
        <v>0</v>
      </c>
      <c r="L72" s="392">
        <v>0</v>
      </c>
      <c r="Q72" s="468"/>
      <c r="R72" s="468"/>
    </row>
    <row r="73" spans="1:18" ht="27.75" hidden="1" customHeight="1" collapsed="1">
      <c r="A73" s="396">
        <v>2</v>
      </c>
      <c r="B73" s="395">
        <v>3</v>
      </c>
      <c r="C73" s="395">
        <v>1</v>
      </c>
      <c r="D73" s="395">
        <v>3</v>
      </c>
      <c r="E73" s="395"/>
      <c r="F73" s="394"/>
      <c r="G73" s="397" t="s">
        <v>168</v>
      </c>
      <c r="H73" s="383">
        <v>44</v>
      </c>
      <c r="I73" s="400">
        <f>I74</f>
        <v>0</v>
      </c>
      <c r="J73" s="406">
        <f>J74</f>
        <v>0</v>
      </c>
      <c r="K73" s="405">
        <f>K74</f>
        <v>0</v>
      </c>
      <c r="L73" s="405">
        <f>L74</f>
        <v>0</v>
      </c>
      <c r="Q73" s="468"/>
      <c r="R73" s="468"/>
    </row>
    <row r="74" spans="1:18" ht="26.25" hidden="1" customHeight="1" collapsed="1">
      <c r="A74" s="396">
        <v>2</v>
      </c>
      <c r="B74" s="395">
        <v>3</v>
      </c>
      <c r="C74" s="395">
        <v>1</v>
      </c>
      <c r="D74" s="395">
        <v>3</v>
      </c>
      <c r="E74" s="395">
        <v>1</v>
      </c>
      <c r="F74" s="394"/>
      <c r="G74" s="397" t="s">
        <v>167</v>
      </c>
      <c r="H74" s="383">
        <v>45</v>
      </c>
      <c r="I74" s="400">
        <f>SUM(I75:I77)</f>
        <v>0</v>
      </c>
      <c r="J74" s="406">
        <f>SUM(J75:J77)</f>
        <v>0</v>
      </c>
      <c r="K74" s="405">
        <f>SUM(K75:K77)</f>
        <v>0</v>
      </c>
      <c r="L74" s="405">
        <f>SUM(L75:L77)</f>
        <v>0</v>
      </c>
      <c r="Q74" s="468"/>
      <c r="R74" s="468"/>
    </row>
    <row r="75" spans="1:18" ht="15" hidden="1" customHeight="1" collapsed="1">
      <c r="A75" s="413">
        <v>2</v>
      </c>
      <c r="B75" s="412">
        <v>3</v>
      </c>
      <c r="C75" s="412">
        <v>1</v>
      </c>
      <c r="D75" s="412">
        <v>3</v>
      </c>
      <c r="E75" s="412">
        <v>1</v>
      </c>
      <c r="F75" s="411">
        <v>1</v>
      </c>
      <c r="G75" s="414" t="s">
        <v>166</v>
      </c>
      <c r="H75" s="383">
        <v>46</v>
      </c>
      <c r="I75" s="447">
        <v>0</v>
      </c>
      <c r="J75" s="447">
        <v>0</v>
      </c>
      <c r="K75" s="447">
        <v>0</v>
      </c>
      <c r="L75" s="447">
        <v>0</v>
      </c>
      <c r="Q75" s="468"/>
      <c r="R75" s="468"/>
    </row>
    <row r="76" spans="1:18" ht="16.5" hidden="1" customHeight="1" collapsed="1">
      <c r="A76" s="396">
        <v>2</v>
      </c>
      <c r="B76" s="395">
        <v>3</v>
      </c>
      <c r="C76" s="395">
        <v>1</v>
      </c>
      <c r="D76" s="395">
        <v>3</v>
      </c>
      <c r="E76" s="395">
        <v>1</v>
      </c>
      <c r="F76" s="394">
        <v>2</v>
      </c>
      <c r="G76" s="397" t="s">
        <v>165</v>
      </c>
      <c r="H76" s="383">
        <v>47</v>
      </c>
      <c r="I76" s="392">
        <v>0</v>
      </c>
      <c r="J76" s="392">
        <v>0</v>
      </c>
      <c r="K76" s="392">
        <v>0</v>
      </c>
      <c r="L76" s="392">
        <v>0</v>
      </c>
      <c r="Q76" s="468"/>
      <c r="R76" s="468"/>
    </row>
    <row r="77" spans="1:18" ht="17.25" hidden="1" customHeight="1" collapsed="1">
      <c r="A77" s="413">
        <v>2</v>
      </c>
      <c r="B77" s="412">
        <v>3</v>
      </c>
      <c r="C77" s="412">
        <v>1</v>
      </c>
      <c r="D77" s="412">
        <v>3</v>
      </c>
      <c r="E77" s="412">
        <v>1</v>
      </c>
      <c r="F77" s="411">
        <v>3</v>
      </c>
      <c r="G77" s="414" t="s">
        <v>164</v>
      </c>
      <c r="H77" s="383">
        <v>48</v>
      </c>
      <c r="I77" s="447">
        <v>0</v>
      </c>
      <c r="J77" s="447">
        <v>0</v>
      </c>
      <c r="K77" s="447">
        <v>0</v>
      </c>
      <c r="L77" s="447">
        <v>0</v>
      </c>
      <c r="Q77" s="468"/>
      <c r="R77" s="468"/>
    </row>
    <row r="78" spans="1:18" ht="12.75" hidden="1" customHeight="1" collapsed="1">
      <c r="A78" s="413">
        <v>2</v>
      </c>
      <c r="B78" s="412">
        <v>3</v>
      </c>
      <c r="C78" s="412">
        <v>2</v>
      </c>
      <c r="D78" s="412"/>
      <c r="E78" s="412"/>
      <c r="F78" s="411"/>
      <c r="G78" s="414" t="s">
        <v>163</v>
      </c>
      <c r="H78" s="383">
        <v>49</v>
      </c>
      <c r="I78" s="400">
        <f t="shared" ref="I78:L79" si="3">I79</f>
        <v>0</v>
      </c>
      <c r="J78" s="400">
        <f t="shared" si="3"/>
        <v>0</v>
      </c>
      <c r="K78" s="400">
        <f t="shared" si="3"/>
        <v>0</v>
      </c>
      <c r="L78" s="400">
        <f t="shared" si="3"/>
        <v>0</v>
      </c>
    </row>
    <row r="79" spans="1:18" ht="12" hidden="1" customHeight="1" collapsed="1">
      <c r="A79" s="413">
        <v>2</v>
      </c>
      <c r="B79" s="412">
        <v>3</v>
      </c>
      <c r="C79" s="412">
        <v>2</v>
      </c>
      <c r="D79" s="412">
        <v>1</v>
      </c>
      <c r="E79" s="412"/>
      <c r="F79" s="411"/>
      <c r="G79" s="414" t="s">
        <v>163</v>
      </c>
      <c r="H79" s="383">
        <v>50</v>
      </c>
      <c r="I79" s="400">
        <f t="shared" si="3"/>
        <v>0</v>
      </c>
      <c r="J79" s="400">
        <f t="shared" si="3"/>
        <v>0</v>
      </c>
      <c r="K79" s="400">
        <f t="shared" si="3"/>
        <v>0</v>
      </c>
      <c r="L79" s="400">
        <f t="shared" si="3"/>
        <v>0</v>
      </c>
    </row>
    <row r="80" spans="1:18" ht="15.75" hidden="1" customHeight="1" collapsed="1">
      <c r="A80" s="413">
        <v>2</v>
      </c>
      <c r="B80" s="412">
        <v>3</v>
      </c>
      <c r="C80" s="412">
        <v>2</v>
      </c>
      <c r="D80" s="412">
        <v>1</v>
      </c>
      <c r="E80" s="412">
        <v>1</v>
      </c>
      <c r="F80" s="411"/>
      <c r="G80" s="414" t="s">
        <v>163</v>
      </c>
      <c r="H80" s="383">
        <v>51</v>
      </c>
      <c r="I80" s="400">
        <f>SUM(I81)</f>
        <v>0</v>
      </c>
      <c r="J80" s="400">
        <f>SUM(J81)</f>
        <v>0</v>
      </c>
      <c r="K80" s="400">
        <f>SUM(K81)</f>
        <v>0</v>
      </c>
      <c r="L80" s="400">
        <f>SUM(L81)</f>
        <v>0</v>
      </c>
    </row>
    <row r="81" spans="1:12" ht="13.5" hidden="1" customHeight="1" collapsed="1">
      <c r="A81" s="413">
        <v>2</v>
      </c>
      <c r="B81" s="412">
        <v>3</v>
      </c>
      <c r="C81" s="412">
        <v>2</v>
      </c>
      <c r="D81" s="412">
        <v>1</v>
      </c>
      <c r="E81" s="412">
        <v>1</v>
      </c>
      <c r="F81" s="411">
        <v>1</v>
      </c>
      <c r="G81" s="414" t="s">
        <v>163</v>
      </c>
      <c r="H81" s="383">
        <v>52</v>
      </c>
      <c r="I81" s="392">
        <v>0</v>
      </c>
      <c r="J81" s="392">
        <v>0</v>
      </c>
      <c r="K81" s="392">
        <v>0</v>
      </c>
      <c r="L81" s="392">
        <v>0</v>
      </c>
    </row>
    <row r="82" spans="1:12" ht="16.5" hidden="1" customHeight="1" collapsed="1">
      <c r="A82" s="434">
        <v>2</v>
      </c>
      <c r="B82" s="433">
        <v>4</v>
      </c>
      <c r="C82" s="433"/>
      <c r="D82" s="433"/>
      <c r="E82" s="433"/>
      <c r="F82" s="432"/>
      <c r="G82" s="457" t="s">
        <v>162</v>
      </c>
      <c r="H82" s="383">
        <v>53</v>
      </c>
      <c r="I82" s="400">
        <f t="shared" ref="I82:L84" si="4">I83</f>
        <v>0</v>
      </c>
      <c r="J82" s="406">
        <f t="shared" si="4"/>
        <v>0</v>
      </c>
      <c r="K82" s="405">
        <f t="shared" si="4"/>
        <v>0</v>
      </c>
      <c r="L82" s="405">
        <f t="shared" si="4"/>
        <v>0</v>
      </c>
    </row>
    <row r="83" spans="1:12" ht="15.75" hidden="1" customHeight="1" collapsed="1">
      <c r="A83" s="396">
        <v>2</v>
      </c>
      <c r="B83" s="395">
        <v>4</v>
      </c>
      <c r="C83" s="395">
        <v>1</v>
      </c>
      <c r="D83" s="395"/>
      <c r="E83" s="395"/>
      <c r="F83" s="394"/>
      <c r="G83" s="397" t="s">
        <v>161</v>
      </c>
      <c r="H83" s="383">
        <v>54</v>
      </c>
      <c r="I83" s="400">
        <f t="shared" si="4"/>
        <v>0</v>
      </c>
      <c r="J83" s="406">
        <f t="shared" si="4"/>
        <v>0</v>
      </c>
      <c r="K83" s="405">
        <f t="shared" si="4"/>
        <v>0</v>
      </c>
      <c r="L83" s="405">
        <f t="shared" si="4"/>
        <v>0</v>
      </c>
    </row>
    <row r="84" spans="1:12" ht="17.25" hidden="1" customHeight="1" collapsed="1">
      <c r="A84" s="396">
        <v>2</v>
      </c>
      <c r="B84" s="395">
        <v>4</v>
      </c>
      <c r="C84" s="395">
        <v>1</v>
      </c>
      <c r="D84" s="395">
        <v>1</v>
      </c>
      <c r="E84" s="395"/>
      <c r="F84" s="394"/>
      <c r="G84" s="397" t="s">
        <v>161</v>
      </c>
      <c r="H84" s="383">
        <v>55</v>
      </c>
      <c r="I84" s="400">
        <f t="shared" si="4"/>
        <v>0</v>
      </c>
      <c r="J84" s="406">
        <f t="shared" si="4"/>
        <v>0</v>
      </c>
      <c r="K84" s="405">
        <f t="shared" si="4"/>
        <v>0</v>
      </c>
      <c r="L84" s="405">
        <f t="shared" si="4"/>
        <v>0</v>
      </c>
    </row>
    <row r="85" spans="1:12" ht="18" hidden="1" customHeight="1" collapsed="1">
      <c r="A85" s="396">
        <v>2</v>
      </c>
      <c r="B85" s="395">
        <v>4</v>
      </c>
      <c r="C85" s="395">
        <v>1</v>
      </c>
      <c r="D85" s="395">
        <v>1</v>
      </c>
      <c r="E85" s="395">
        <v>1</v>
      </c>
      <c r="F85" s="394"/>
      <c r="G85" s="397" t="s">
        <v>161</v>
      </c>
      <c r="H85" s="383">
        <v>56</v>
      </c>
      <c r="I85" s="400">
        <f>SUM(I86:I88)</f>
        <v>0</v>
      </c>
      <c r="J85" s="406">
        <f>SUM(J86:J88)</f>
        <v>0</v>
      </c>
      <c r="K85" s="405">
        <f>SUM(K86:K88)</f>
        <v>0</v>
      </c>
      <c r="L85" s="405">
        <f>SUM(L86:L88)</f>
        <v>0</v>
      </c>
    </row>
    <row r="86" spans="1:12" ht="14.25" hidden="1" customHeight="1" collapsed="1">
      <c r="A86" s="396">
        <v>2</v>
      </c>
      <c r="B86" s="395">
        <v>4</v>
      </c>
      <c r="C86" s="395">
        <v>1</v>
      </c>
      <c r="D86" s="395">
        <v>1</v>
      </c>
      <c r="E86" s="395">
        <v>1</v>
      </c>
      <c r="F86" s="394">
        <v>1</v>
      </c>
      <c r="G86" s="397" t="s">
        <v>160</v>
      </c>
      <c r="H86" s="383">
        <v>57</v>
      </c>
      <c r="I86" s="392">
        <v>0</v>
      </c>
      <c r="J86" s="392">
        <v>0</v>
      </c>
      <c r="K86" s="392">
        <v>0</v>
      </c>
      <c r="L86" s="392">
        <v>0</v>
      </c>
    </row>
    <row r="87" spans="1:12" ht="13.5" hidden="1" customHeight="1" collapsed="1">
      <c r="A87" s="396">
        <v>2</v>
      </c>
      <c r="B87" s="396">
        <v>4</v>
      </c>
      <c r="C87" s="396">
        <v>1</v>
      </c>
      <c r="D87" s="395">
        <v>1</v>
      </c>
      <c r="E87" s="395">
        <v>1</v>
      </c>
      <c r="F87" s="415">
        <v>2</v>
      </c>
      <c r="G87" s="393" t="s">
        <v>159</v>
      </c>
      <c r="H87" s="383">
        <v>58</v>
      </c>
      <c r="I87" s="392">
        <v>0</v>
      </c>
      <c r="J87" s="392">
        <v>0</v>
      </c>
      <c r="K87" s="392">
        <v>0</v>
      </c>
      <c r="L87" s="392">
        <v>0</v>
      </c>
    </row>
    <row r="88" spans="1:12" hidden="1" collapsed="1">
      <c r="A88" s="396">
        <v>2</v>
      </c>
      <c r="B88" s="395">
        <v>4</v>
      </c>
      <c r="C88" s="396">
        <v>1</v>
      </c>
      <c r="D88" s="395">
        <v>1</v>
      </c>
      <c r="E88" s="395">
        <v>1</v>
      </c>
      <c r="F88" s="415">
        <v>3</v>
      </c>
      <c r="G88" s="393" t="s">
        <v>158</v>
      </c>
      <c r="H88" s="383">
        <v>59</v>
      </c>
      <c r="I88" s="392">
        <v>0</v>
      </c>
      <c r="J88" s="392">
        <v>0</v>
      </c>
      <c r="K88" s="392">
        <v>0</v>
      </c>
      <c r="L88" s="392">
        <v>0</v>
      </c>
    </row>
    <row r="89" spans="1:12" hidden="1" collapsed="1">
      <c r="A89" s="434">
        <v>2</v>
      </c>
      <c r="B89" s="433">
        <v>5</v>
      </c>
      <c r="C89" s="434"/>
      <c r="D89" s="433"/>
      <c r="E89" s="433"/>
      <c r="F89" s="467"/>
      <c r="G89" s="431" t="s">
        <v>157</v>
      </c>
      <c r="H89" s="383">
        <v>60</v>
      </c>
      <c r="I89" s="400">
        <f>SUM(I90+I95+I100)</f>
        <v>0</v>
      </c>
      <c r="J89" s="406">
        <f>SUM(J90+J95+J100)</f>
        <v>0</v>
      </c>
      <c r="K89" s="405">
        <f>SUM(K90+K95+K100)</f>
        <v>0</v>
      </c>
      <c r="L89" s="405">
        <f>SUM(L90+L95+L100)</f>
        <v>0</v>
      </c>
    </row>
    <row r="90" spans="1:12" hidden="1" collapsed="1">
      <c r="A90" s="413">
        <v>2</v>
      </c>
      <c r="B90" s="412">
        <v>5</v>
      </c>
      <c r="C90" s="413">
        <v>1</v>
      </c>
      <c r="D90" s="412"/>
      <c r="E90" s="412"/>
      <c r="F90" s="463"/>
      <c r="G90" s="438" t="s">
        <v>156</v>
      </c>
      <c r="H90" s="383">
        <v>61</v>
      </c>
      <c r="I90" s="410">
        <f t="shared" ref="I90:L91" si="5">I91</f>
        <v>0</v>
      </c>
      <c r="J90" s="409">
        <f t="shared" si="5"/>
        <v>0</v>
      </c>
      <c r="K90" s="408">
        <f t="shared" si="5"/>
        <v>0</v>
      </c>
      <c r="L90" s="408">
        <f t="shared" si="5"/>
        <v>0</v>
      </c>
    </row>
    <row r="91" spans="1:12" hidden="1" collapsed="1">
      <c r="A91" s="396">
        <v>2</v>
      </c>
      <c r="B91" s="395">
        <v>5</v>
      </c>
      <c r="C91" s="396">
        <v>1</v>
      </c>
      <c r="D91" s="395">
        <v>1</v>
      </c>
      <c r="E91" s="395"/>
      <c r="F91" s="415"/>
      <c r="G91" s="393" t="s">
        <v>156</v>
      </c>
      <c r="H91" s="383">
        <v>62</v>
      </c>
      <c r="I91" s="400">
        <f t="shared" si="5"/>
        <v>0</v>
      </c>
      <c r="J91" s="406">
        <f t="shared" si="5"/>
        <v>0</v>
      </c>
      <c r="K91" s="405">
        <f t="shared" si="5"/>
        <v>0</v>
      </c>
      <c r="L91" s="405">
        <f t="shared" si="5"/>
        <v>0</v>
      </c>
    </row>
    <row r="92" spans="1:12" hidden="1" collapsed="1">
      <c r="A92" s="396">
        <v>2</v>
      </c>
      <c r="B92" s="395">
        <v>5</v>
      </c>
      <c r="C92" s="396">
        <v>1</v>
      </c>
      <c r="D92" s="395">
        <v>1</v>
      </c>
      <c r="E92" s="395">
        <v>1</v>
      </c>
      <c r="F92" s="415"/>
      <c r="G92" s="393" t="s">
        <v>156</v>
      </c>
      <c r="H92" s="383">
        <v>63</v>
      </c>
      <c r="I92" s="400">
        <f>SUM(I93:I94)</f>
        <v>0</v>
      </c>
      <c r="J92" s="406">
        <f>SUM(J93:J94)</f>
        <v>0</v>
      </c>
      <c r="K92" s="405">
        <f>SUM(K93:K94)</f>
        <v>0</v>
      </c>
      <c r="L92" s="405">
        <f>SUM(L93:L94)</f>
        <v>0</v>
      </c>
    </row>
    <row r="93" spans="1:12" ht="25.5" hidden="1" customHeight="1" collapsed="1">
      <c r="A93" s="396">
        <v>2</v>
      </c>
      <c r="B93" s="395">
        <v>5</v>
      </c>
      <c r="C93" s="396">
        <v>1</v>
      </c>
      <c r="D93" s="395">
        <v>1</v>
      </c>
      <c r="E93" s="395">
        <v>1</v>
      </c>
      <c r="F93" s="415">
        <v>1</v>
      </c>
      <c r="G93" s="393" t="s">
        <v>155</v>
      </c>
      <c r="H93" s="383">
        <v>64</v>
      </c>
      <c r="I93" s="392">
        <v>0</v>
      </c>
      <c r="J93" s="392">
        <v>0</v>
      </c>
      <c r="K93" s="392">
        <v>0</v>
      </c>
      <c r="L93" s="392">
        <v>0</v>
      </c>
    </row>
    <row r="94" spans="1:12" ht="15.75" hidden="1" customHeight="1" collapsed="1">
      <c r="A94" s="396">
        <v>2</v>
      </c>
      <c r="B94" s="395">
        <v>5</v>
      </c>
      <c r="C94" s="396">
        <v>1</v>
      </c>
      <c r="D94" s="395">
        <v>1</v>
      </c>
      <c r="E94" s="395">
        <v>1</v>
      </c>
      <c r="F94" s="415">
        <v>2</v>
      </c>
      <c r="G94" s="393" t="s">
        <v>154</v>
      </c>
      <c r="H94" s="383">
        <v>65</v>
      </c>
      <c r="I94" s="392">
        <v>0</v>
      </c>
      <c r="J94" s="392">
        <v>0</v>
      </c>
      <c r="K94" s="392">
        <v>0</v>
      </c>
      <c r="L94" s="392">
        <v>0</v>
      </c>
    </row>
    <row r="95" spans="1:12" ht="12" hidden="1" customHeight="1" collapsed="1">
      <c r="A95" s="396">
        <v>2</v>
      </c>
      <c r="B95" s="395">
        <v>5</v>
      </c>
      <c r="C95" s="396">
        <v>2</v>
      </c>
      <c r="D95" s="395"/>
      <c r="E95" s="395"/>
      <c r="F95" s="415"/>
      <c r="G95" s="393" t="s">
        <v>153</v>
      </c>
      <c r="H95" s="383">
        <v>66</v>
      </c>
      <c r="I95" s="400">
        <f t="shared" ref="I95:L96" si="6">I96</f>
        <v>0</v>
      </c>
      <c r="J95" s="406">
        <f t="shared" si="6"/>
        <v>0</v>
      </c>
      <c r="K95" s="405">
        <f t="shared" si="6"/>
        <v>0</v>
      </c>
      <c r="L95" s="400">
        <f t="shared" si="6"/>
        <v>0</v>
      </c>
    </row>
    <row r="96" spans="1:12" ht="15.75" hidden="1" customHeight="1" collapsed="1">
      <c r="A96" s="397">
        <v>2</v>
      </c>
      <c r="B96" s="396">
        <v>5</v>
      </c>
      <c r="C96" s="395">
        <v>2</v>
      </c>
      <c r="D96" s="393">
        <v>1</v>
      </c>
      <c r="E96" s="396"/>
      <c r="F96" s="415"/>
      <c r="G96" s="393" t="s">
        <v>153</v>
      </c>
      <c r="H96" s="383">
        <v>67</v>
      </c>
      <c r="I96" s="400">
        <f t="shared" si="6"/>
        <v>0</v>
      </c>
      <c r="J96" s="406">
        <f t="shared" si="6"/>
        <v>0</v>
      </c>
      <c r="K96" s="405">
        <f t="shared" si="6"/>
        <v>0</v>
      </c>
      <c r="L96" s="400">
        <f t="shared" si="6"/>
        <v>0</v>
      </c>
    </row>
    <row r="97" spans="1:12" ht="15" hidden="1" customHeight="1" collapsed="1">
      <c r="A97" s="397">
        <v>2</v>
      </c>
      <c r="B97" s="396">
        <v>5</v>
      </c>
      <c r="C97" s="395">
        <v>2</v>
      </c>
      <c r="D97" s="393">
        <v>1</v>
      </c>
      <c r="E97" s="396">
        <v>1</v>
      </c>
      <c r="F97" s="415"/>
      <c r="G97" s="393" t="s">
        <v>153</v>
      </c>
      <c r="H97" s="383">
        <v>68</v>
      </c>
      <c r="I97" s="400">
        <f>SUM(I98:I99)</f>
        <v>0</v>
      </c>
      <c r="J97" s="406">
        <f>SUM(J98:J99)</f>
        <v>0</v>
      </c>
      <c r="K97" s="405">
        <f>SUM(K98:K99)</f>
        <v>0</v>
      </c>
      <c r="L97" s="400">
        <f>SUM(L98:L99)</f>
        <v>0</v>
      </c>
    </row>
    <row r="98" spans="1:12" ht="25.5" hidden="1" customHeight="1" collapsed="1">
      <c r="A98" s="397">
        <v>2</v>
      </c>
      <c r="B98" s="396">
        <v>5</v>
      </c>
      <c r="C98" s="395">
        <v>2</v>
      </c>
      <c r="D98" s="393">
        <v>1</v>
      </c>
      <c r="E98" s="396">
        <v>1</v>
      </c>
      <c r="F98" s="415">
        <v>1</v>
      </c>
      <c r="G98" s="393" t="s">
        <v>152</v>
      </c>
      <c r="H98" s="383">
        <v>69</v>
      </c>
      <c r="I98" s="392">
        <v>0</v>
      </c>
      <c r="J98" s="392">
        <v>0</v>
      </c>
      <c r="K98" s="392">
        <v>0</v>
      </c>
      <c r="L98" s="392">
        <v>0</v>
      </c>
    </row>
    <row r="99" spans="1:12" ht="25.5" hidden="1" customHeight="1" collapsed="1">
      <c r="A99" s="397">
        <v>2</v>
      </c>
      <c r="B99" s="396">
        <v>5</v>
      </c>
      <c r="C99" s="395">
        <v>2</v>
      </c>
      <c r="D99" s="393">
        <v>1</v>
      </c>
      <c r="E99" s="396">
        <v>1</v>
      </c>
      <c r="F99" s="415">
        <v>2</v>
      </c>
      <c r="G99" s="393" t="s">
        <v>151</v>
      </c>
      <c r="H99" s="383">
        <v>70</v>
      </c>
      <c r="I99" s="392">
        <v>0</v>
      </c>
      <c r="J99" s="392">
        <v>0</v>
      </c>
      <c r="K99" s="392">
        <v>0</v>
      </c>
      <c r="L99" s="392">
        <v>0</v>
      </c>
    </row>
    <row r="100" spans="1:12" ht="28.5" hidden="1" customHeight="1" collapsed="1">
      <c r="A100" s="397">
        <v>2</v>
      </c>
      <c r="B100" s="396">
        <v>5</v>
      </c>
      <c r="C100" s="395">
        <v>3</v>
      </c>
      <c r="D100" s="393"/>
      <c r="E100" s="396"/>
      <c r="F100" s="415"/>
      <c r="G100" s="393" t="s">
        <v>150</v>
      </c>
      <c r="H100" s="383">
        <v>71</v>
      </c>
      <c r="I100" s="400">
        <f t="shared" ref="I100:L101" si="7">I101</f>
        <v>0</v>
      </c>
      <c r="J100" s="406">
        <f t="shared" si="7"/>
        <v>0</v>
      </c>
      <c r="K100" s="405">
        <f t="shared" si="7"/>
        <v>0</v>
      </c>
      <c r="L100" s="400">
        <f t="shared" si="7"/>
        <v>0</v>
      </c>
    </row>
    <row r="101" spans="1:12" ht="27" hidden="1" customHeight="1" collapsed="1">
      <c r="A101" s="397">
        <v>2</v>
      </c>
      <c r="B101" s="396">
        <v>5</v>
      </c>
      <c r="C101" s="395">
        <v>3</v>
      </c>
      <c r="D101" s="393">
        <v>1</v>
      </c>
      <c r="E101" s="396"/>
      <c r="F101" s="415"/>
      <c r="G101" s="393" t="s">
        <v>149</v>
      </c>
      <c r="H101" s="383">
        <v>72</v>
      </c>
      <c r="I101" s="400">
        <f t="shared" si="7"/>
        <v>0</v>
      </c>
      <c r="J101" s="406">
        <f t="shared" si="7"/>
        <v>0</v>
      </c>
      <c r="K101" s="405">
        <f t="shared" si="7"/>
        <v>0</v>
      </c>
      <c r="L101" s="400">
        <f t="shared" si="7"/>
        <v>0</v>
      </c>
    </row>
    <row r="102" spans="1:12" ht="30" hidden="1" customHeight="1" collapsed="1">
      <c r="A102" s="404">
        <v>2</v>
      </c>
      <c r="B102" s="403">
        <v>5</v>
      </c>
      <c r="C102" s="402">
        <v>3</v>
      </c>
      <c r="D102" s="407">
        <v>1</v>
      </c>
      <c r="E102" s="403">
        <v>1</v>
      </c>
      <c r="F102" s="466"/>
      <c r="G102" s="407" t="s">
        <v>149</v>
      </c>
      <c r="H102" s="383">
        <v>73</v>
      </c>
      <c r="I102" s="444">
        <f>SUM(I103:I104)</f>
        <v>0</v>
      </c>
      <c r="J102" s="446">
        <f>SUM(J103:J104)</f>
        <v>0</v>
      </c>
      <c r="K102" s="445">
        <f>SUM(K103:K104)</f>
        <v>0</v>
      </c>
      <c r="L102" s="444">
        <f>SUM(L103:L104)</f>
        <v>0</v>
      </c>
    </row>
    <row r="103" spans="1:12" ht="26.25" hidden="1" customHeight="1" collapsed="1">
      <c r="A103" s="397">
        <v>2</v>
      </c>
      <c r="B103" s="396">
        <v>5</v>
      </c>
      <c r="C103" s="395">
        <v>3</v>
      </c>
      <c r="D103" s="393">
        <v>1</v>
      </c>
      <c r="E103" s="396">
        <v>1</v>
      </c>
      <c r="F103" s="415">
        <v>1</v>
      </c>
      <c r="G103" s="393" t="s">
        <v>149</v>
      </c>
      <c r="H103" s="383">
        <v>74</v>
      </c>
      <c r="I103" s="392">
        <v>0</v>
      </c>
      <c r="J103" s="392">
        <v>0</v>
      </c>
      <c r="K103" s="392">
        <v>0</v>
      </c>
      <c r="L103" s="392">
        <v>0</v>
      </c>
    </row>
    <row r="104" spans="1:12" ht="26.25" hidden="1" customHeight="1" collapsed="1">
      <c r="A104" s="404">
        <v>2</v>
      </c>
      <c r="B104" s="403">
        <v>5</v>
      </c>
      <c r="C104" s="402">
        <v>3</v>
      </c>
      <c r="D104" s="407">
        <v>1</v>
      </c>
      <c r="E104" s="403">
        <v>1</v>
      </c>
      <c r="F104" s="466">
        <v>2</v>
      </c>
      <c r="G104" s="407" t="s">
        <v>148</v>
      </c>
      <c r="H104" s="383">
        <v>75</v>
      </c>
      <c r="I104" s="392">
        <v>0</v>
      </c>
      <c r="J104" s="392">
        <v>0</v>
      </c>
      <c r="K104" s="392">
        <v>0</v>
      </c>
      <c r="L104" s="392">
        <v>0</v>
      </c>
    </row>
    <row r="105" spans="1:12" ht="27.75" hidden="1" customHeight="1" collapsed="1">
      <c r="A105" s="404">
        <v>2</v>
      </c>
      <c r="B105" s="403">
        <v>5</v>
      </c>
      <c r="C105" s="402">
        <v>3</v>
      </c>
      <c r="D105" s="407">
        <v>2</v>
      </c>
      <c r="E105" s="403"/>
      <c r="F105" s="466"/>
      <c r="G105" s="407" t="s">
        <v>147</v>
      </c>
      <c r="H105" s="383">
        <v>76</v>
      </c>
      <c r="I105" s="444">
        <f>I106</f>
        <v>0</v>
      </c>
      <c r="J105" s="444">
        <f>J106</f>
        <v>0</v>
      </c>
      <c r="K105" s="444">
        <f>K106</f>
        <v>0</v>
      </c>
      <c r="L105" s="444">
        <f>L106</f>
        <v>0</v>
      </c>
    </row>
    <row r="106" spans="1:12" ht="25.5" hidden="1" customHeight="1" collapsed="1">
      <c r="A106" s="404">
        <v>2</v>
      </c>
      <c r="B106" s="403">
        <v>5</v>
      </c>
      <c r="C106" s="402">
        <v>3</v>
      </c>
      <c r="D106" s="407">
        <v>2</v>
      </c>
      <c r="E106" s="403">
        <v>1</v>
      </c>
      <c r="F106" s="466"/>
      <c r="G106" s="407" t="s">
        <v>147</v>
      </c>
      <c r="H106" s="383">
        <v>77</v>
      </c>
      <c r="I106" s="444">
        <f>SUM(I107:I108)</f>
        <v>0</v>
      </c>
      <c r="J106" s="444">
        <f>SUM(J107:J108)</f>
        <v>0</v>
      </c>
      <c r="K106" s="444">
        <f>SUM(K107:K108)</f>
        <v>0</v>
      </c>
      <c r="L106" s="444">
        <f>SUM(L107:L108)</f>
        <v>0</v>
      </c>
    </row>
    <row r="107" spans="1:12" ht="30" hidden="1" customHeight="1" collapsed="1">
      <c r="A107" s="404">
        <v>2</v>
      </c>
      <c r="B107" s="403">
        <v>5</v>
      </c>
      <c r="C107" s="402">
        <v>3</v>
      </c>
      <c r="D107" s="407">
        <v>2</v>
      </c>
      <c r="E107" s="403">
        <v>1</v>
      </c>
      <c r="F107" s="466">
        <v>1</v>
      </c>
      <c r="G107" s="407" t="s">
        <v>147</v>
      </c>
      <c r="H107" s="383">
        <v>78</v>
      </c>
      <c r="I107" s="392">
        <v>0</v>
      </c>
      <c r="J107" s="392">
        <v>0</v>
      </c>
      <c r="K107" s="392">
        <v>0</v>
      </c>
      <c r="L107" s="392">
        <v>0</v>
      </c>
    </row>
    <row r="108" spans="1:12" ht="18" hidden="1" customHeight="1" collapsed="1">
      <c r="A108" s="404">
        <v>2</v>
      </c>
      <c r="B108" s="403">
        <v>5</v>
      </c>
      <c r="C108" s="402">
        <v>3</v>
      </c>
      <c r="D108" s="407">
        <v>2</v>
      </c>
      <c r="E108" s="403">
        <v>1</v>
      </c>
      <c r="F108" s="466">
        <v>2</v>
      </c>
      <c r="G108" s="407" t="s">
        <v>146</v>
      </c>
      <c r="H108" s="383">
        <v>79</v>
      </c>
      <c r="I108" s="392">
        <v>0</v>
      </c>
      <c r="J108" s="392">
        <v>0</v>
      </c>
      <c r="K108" s="392">
        <v>0</v>
      </c>
      <c r="L108" s="392">
        <v>0</v>
      </c>
    </row>
    <row r="109" spans="1:12" ht="16.5" hidden="1" customHeight="1" collapsed="1">
      <c r="A109" s="457">
        <v>2</v>
      </c>
      <c r="B109" s="434">
        <v>6</v>
      </c>
      <c r="C109" s="433"/>
      <c r="D109" s="431"/>
      <c r="E109" s="434"/>
      <c r="F109" s="467"/>
      <c r="G109" s="458" t="s">
        <v>145</v>
      </c>
      <c r="H109" s="383">
        <v>80</v>
      </c>
      <c r="I109" s="400">
        <f>SUM(I110+I115+I119+I123+I127)</f>
        <v>0</v>
      </c>
      <c r="J109" s="406">
        <f>SUM(J110+J115+J119+J123+J127)</f>
        <v>0</v>
      </c>
      <c r="K109" s="405">
        <f>SUM(K110+K115+K119+K123+K127)</f>
        <v>0</v>
      </c>
      <c r="L109" s="400">
        <f>SUM(L110+L115+L119+L123+L127)</f>
        <v>0</v>
      </c>
    </row>
    <row r="110" spans="1:12" ht="14.25" hidden="1" customHeight="1" collapsed="1">
      <c r="A110" s="404">
        <v>2</v>
      </c>
      <c r="B110" s="403">
        <v>6</v>
      </c>
      <c r="C110" s="402">
        <v>1</v>
      </c>
      <c r="D110" s="407"/>
      <c r="E110" s="403"/>
      <c r="F110" s="466"/>
      <c r="G110" s="407" t="s">
        <v>144</v>
      </c>
      <c r="H110" s="383">
        <v>81</v>
      </c>
      <c r="I110" s="444">
        <f t="shared" ref="I110:L111" si="8">I111</f>
        <v>0</v>
      </c>
      <c r="J110" s="446">
        <f t="shared" si="8"/>
        <v>0</v>
      </c>
      <c r="K110" s="445">
        <f t="shared" si="8"/>
        <v>0</v>
      </c>
      <c r="L110" s="444">
        <f t="shared" si="8"/>
        <v>0</v>
      </c>
    </row>
    <row r="111" spans="1:12" ht="14.25" hidden="1" customHeight="1" collapsed="1">
      <c r="A111" s="397">
        <v>2</v>
      </c>
      <c r="B111" s="396">
        <v>6</v>
      </c>
      <c r="C111" s="395">
        <v>1</v>
      </c>
      <c r="D111" s="393">
        <v>1</v>
      </c>
      <c r="E111" s="396"/>
      <c r="F111" s="415"/>
      <c r="G111" s="393" t="s">
        <v>144</v>
      </c>
      <c r="H111" s="383">
        <v>82</v>
      </c>
      <c r="I111" s="400">
        <f t="shared" si="8"/>
        <v>0</v>
      </c>
      <c r="J111" s="406">
        <f t="shared" si="8"/>
        <v>0</v>
      </c>
      <c r="K111" s="405">
        <f t="shared" si="8"/>
        <v>0</v>
      </c>
      <c r="L111" s="400">
        <f t="shared" si="8"/>
        <v>0</v>
      </c>
    </row>
    <row r="112" spans="1:12" hidden="1" collapsed="1">
      <c r="A112" s="397">
        <v>2</v>
      </c>
      <c r="B112" s="396">
        <v>6</v>
      </c>
      <c r="C112" s="395">
        <v>1</v>
      </c>
      <c r="D112" s="393">
        <v>1</v>
      </c>
      <c r="E112" s="396">
        <v>1</v>
      </c>
      <c r="F112" s="415"/>
      <c r="G112" s="393" t="s">
        <v>144</v>
      </c>
      <c r="H112" s="383">
        <v>83</v>
      </c>
      <c r="I112" s="400">
        <f>SUM(I113:I114)</f>
        <v>0</v>
      </c>
      <c r="J112" s="406">
        <f>SUM(J113:J114)</f>
        <v>0</v>
      </c>
      <c r="K112" s="405">
        <f>SUM(K113:K114)</f>
        <v>0</v>
      </c>
      <c r="L112" s="400">
        <f>SUM(L113:L114)</f>
        <v>0</v>
      </c>
    </row>
    <row r="113" spans="1:12" ht="13.5" hidden="1" customHeight="1" collapsed="1">
      <c r="A113" s="397">
        <v>2</v>
      </c>
      <c r="B113" s="396">
        <v>6</v>
      </c>
      <c r="C113" s="395">
        <v>1</v>
      </c>
      <c r="D113" s="393">
        <v>1</v>
      </c>
      <c r="E113" s="396">
        <v>1</v>
      </c>
      <c r="F113" s="415">
        <v>1</v>
      </c>
      <c r="G113" s="393" t="s">
        <v>143</v>
      </c>
      <c r="H113" s="383">
        <v>84</v>
      </c>
      <c r="I113" s="392">
        <v>0</v>
      </c>
      <c r="J113" s="392">
        <v>0</v>
      </c>
      <c r="K113" s="392">
        <v>0</v>
      </c>
      <c r="L113" s="392">
        <v>0</v>
      </c>
    </row>
    <row r="114" spans="1:12" hidden="1" collapsed="1">
      <c r="A114" s="414">
        <v>2</v>
      </c>
      <c r="B114" s="413">
        <v>6</v>
      </c>
      <c r="C114" s="412">
        <v>1</v>
      </c>
      <c r="D114" s="438">
        <v>1</v>
      </c>
      <c r="E114" s="413">
        <v>1</v>
      </c>
      <c r="F114" s="463">
        <v>2</v>
      </c>
      <c r="G114" s="438" t="s">
        <v>142</v>
      </c>
      <c r="H114" s="383">
        <v>85</v>
      </c>
      <c r="I114" s="447">
        <v>0</v>
      </c>
      <c r="J114" s="447">
        <v>0</v>
      </c>
      <c r="K114" s="447">
        <v>0</v>
      </c>
      <c r="L114" s="447">
        <v>0</v>
      </c>
    </row>
    <row r="115" spans="1:12" ht="25.5" hidden="1" customHeight="1" collapsed="1">
      <c r="A115" s="397">
        <v>2</v>
      </c>
      <c r="B115" s="396">
        <v>6</v>
      </c>
      <c r="C115" s="395">
        <v>2</v>
      </c>
      <c r="D115" s="393"/>
      <c r="E115" s="396"/>
      <c r="F115" s="415"/>
      <c r="G115" s="393" t="s">
        <v>141</v>
      </c>
      <c r="H115" s="383">
        <v>86</v>
      </c>
      <c r="I115" s="400">
        <f t="shared" ref="I115:L117" si="9">I116</f>
        <v>0</v>
      </c>
      <c r="J115" s="406">
        <f t="shared" si="9"/>
        <v>0</v>
      </c>
      <c r="K115" s="405">
        <f t="shared" si="9"/>
        <v>0</v>
      </c>
      <c r="L115" s="400">
        <f t="shared" si="9"/>
        <v>0</v>
      </c>
    </row>
    <row r="116" spans="1:12" ht="14.25" hidden="1" customHeight="1" collapsed="1">
      <c r="A116" s="397">
        <v>2</v>
      </c>
      <c r="B116" s="396">
        <v>6</v>
      </c>
      <c r="C116" s="395">
        <v>2</v>
      </c>
      <c r="D116" s="393">
        <v>1</v>
      </c>
      <c r="E116" s="396"/>
      <c r="F116" s="415"/>
      <c r="G116" s="393" t="s">
        <v>141</v>
      </c>
      <c r="H116" s="383">
        <v>87</v>
      </c>
      <c r="I116" s="400">
        <f t="shared" si="9"/>
        <v>0</v>
      </c>
      <c r="J116" s="406">
        <f t="shared" si="9"/>
        <v>0</v>
      </c>
      <c r="K116" s="405">
        <f t="shared" si="9"/>
        <v>0</v>
      </c>
      <c r="L116" s="400">
        <f t="shared" si="9"/>
        <v>0</v>
      </c>
    </row>
    <row r="117" spans="1:12" ht="14.25" hidden="1" customHeight="1" collapsed="1">
      <c r="A117" s="397">
        <v>2</v>
      </c>
      <c r="B117" s="396">
        <v>6</v>
      </c>
      <c r="C117" s="395">
        <v>2</v>
      </c>
      <c r="D117" s="393">
        <v>1</v>
      </c>
      <c r="E117" s="396">
        <v>1</v>
      </c>
      <c r="F117" s="415"/>
      <c r="G117" s="393" t="s">
        <v>141</v>
      </c>
      <c r="H117" s="383">
        <v>88</v>
      </c>
      <c r="I117" s="385">
        <f t="shared" si="9"/>
        <v>0</v>
      </c>
      <c r="J117" s="465">
        <f t="shared" si="9"/>
        <v>0</v>
      </c>
      <c r="K117" s="464">
        <f t="shared" si="9"/>
        <v>0</v>
      </c>
      <c r="L117" s="385">
        <f t="shared" si="9"/>
        <v>0</v>
      </c>
    </row>
    <row r="118" spans="1:12" ht="25.5" hidden="1" customHeight="1" collapsed="1">
      <c r="A118" s="397">
        <v>2</v>
      </c>
      <c r="B118" s="396">
        <v>6</v>
      </c>
      <c r="C118" s="395">
        <v>2</v>
      </c>
      <c r="D118" s="393">
        <v>1</v>
      </c>
      <c r="E118" s="396">
        <v>1</v>
      </c>
      <c r="F118" s="415">
        <v>1</v>
      </c>
      <c r="G118" s="393" t="s">
        <v>141</v>
      </c>
      <c r="H118" s="383">
        <v>89</v>
      </c>
      <c r="I118" s="392">
        <v>0</v>
      </c>
      <c r="J118" s="392">
        <v>0</v>
      </c>
      <c r="K118" s="392">
        <v>0</v>
      </c>
      <c r="L118" s="392">
        <v>0</v>
      </c>
    </row>
    <row r="119" spans="1:12" ht="26.25" hidden="1" customHeight="1" collapsed="1">
      <c r="A119" s="414">
        <v>2</v>
      </c>
      <c r="B119" s="413">
        <v>6</v>
      </c>
      <c r="C119" s="412">
        <v>3</v>
      </c>
      <c r="D119" s="438"/>
      <c r="E119" s="413"/>
      <c r="F119" s="463"/>
      <c r="G119" s="438" t="s">
        <v>140</v>
      </c>
      <c r="H119" s="383">
        <v>90</v>
      </c>
      <c r="I119" s="410">
        <f t="shared" ref="I119:L121" si="10">I120</f>
        <v>0</v>
      </c>
      <c r="J119" s="409">
        <f t="shared" si="10"/>
        <v>0</v>
      </c>
      <c r="K119" s="408">
        <f t="shared" si="10"/>
        <v>0</v>
      </c>
      <c r="L119" s="410">
        <f t="shared" si="10"/>
        <v>0</v>
      </c>
    </row>
    <row r="120" spans="1:12" ht="25.5" hidden="1" customHeight="1" collapsed="1">
      <c r="A120" s="397">
        <v>2</v>
      </c>
      <c r="B120" s="396">
        <v>6</v>
      </c>
      <c r="C120" s="395">
        <v>3</v>
      </c>
      <c r="D120" s="393">
        <v>1</v>
      </c>
      <c r="E120" s="396"/>
      <c r="F120" s="415"/>
      <c r="G120" s="393" t="s">
        <v>140</v>
      </c>
      <c r="H120" s="383">
        <v>91</v>
      </c>
      <c r="I120" s="400">
        <f t="shared" si="10"/>
        <v>0</v>
      </c>
      <c r="J120" s="406">
        <f t="shared" si="10"/>
        <v>0</v>
      </c>
      <c r="K120" s="405">
        <f t="shared" si="10"/>
        <v>0</v>
      </c>
      <c r="L120" s="400">
        <f t="shared" si="10"/>
        <v>0</v>
      </c>
    </row>
    <row r="121" spans="1:12" ht="26.25" hidden="1" customHeight="1" collapsed="1">
      <c r="A121" s="397">
        <v>2</v>
      </c>
      <c r="B121" s="396">
        <v>6</v>
      </c>
      <c r="C121" s="395">
        <v>3</v>
      </c>
      <c r="D121" s="393">
        <v>1</v>
      </c>
      <c r="E121" s="396">
        <v>1</v>
      </c>
      <c r="F121" s="415"/>
      <c r="G121" s="393" t="s">
        <v>140</v>
      </c>
      <c r="H121" s="383">
        <v>92</v>
      </c>
      <c r="I121" s="400">
        <f t="shared" si="10"/>
        <v>0</v>
      </c>
      <c r="J121" s="406">
        <f t="shared" si="10"/>
        <v>0</v>
      </c>
      <c r="K121" s="405">
        <f t="shared" si="10"/>
        <v>0</v>
      </c>
      <c r="L121" s="400">
        <f t="shared" si="10"/>
        <v>0</v>
      </c>
    </row>
    <row r="122" spans="1:12" ht="27" hidden="1" customHeight="1" collapsed="1">
      <c r="A122" s="397">
        <v>2</v>
      </c>
      <c r="B122" s="396">
        <v>6</v>
      </c>
      <c r="C122" s="395">
        <v>3</v>
      </c>
      <c r="D122" s="393">
        <v>1</v>
      </c>
      <c r="E122" s="396">
        <v>1</v>
      </c>
      <c r="F122" s="415">
        <v>1</v>
      </c>
      <c r="G122" s="393" t="s">
        <v>140</v>
      </c>
      <c r="H122" s="383">
        <v>93</v>
      </c>
      <c r="I122" s="392">
        <v>0</v>
      </c>
      <c r="J122" s="392">
        <v>0</v>
      </c>
      <c r="K122" s="392">
        <v>0</v>
      </c>
      <c r="L122" s="392">
        <v>0</v>
      </c>
    </row>
    <row r="123" spans="1:12" ht="25.5" hidden="1" customHeight="1" collapsed="1">
      <c r="A123" s="414">
        <v>2</v>
      </c>
      <c r="B123" s="413">
        <v>6</v>
      </c>
      <c r="C123" s="412">
        <v>4</v>
      </c>
      <c r="D123" s="438"/>
      <c r="E123" s="413"/>
      <c r="F123" s="463"/>
      <c r="G123" s="438" t="s">
        <v>139</v>
      </c>
      <c r="H123" s="383">
        <v>94</v>
      </c>
      <c r="I123" s="410">
        <f t="shared" ref="I123:L125" si="11">I124</f>
        <v>0</v>
      </c>
      <c r="J123" s="409">
        <f t="shared" si="11"/>
        <v>0</v>
      </c>
      <c r="K123" s="408">
        <f t="shared" si="11"/>
        <v>0</v>
      </c>
      <c r="L123" s="410">
        <f t="shared" si="11"/>
        <v>0</v>
      </c>
    </row>
    <row r="124" spans="1:12" ht="27" hidden="1" customHeight="1" collapsed="1">
      <c r="A124" s="397">
        <v>2</v>
      </c>
      <c r="B124" s="396">
        <v>6</v>
      </c>
      <c r="C124" s="395">
        <v>4</v>
      </c>
      <c r="D124" s="393">
        <v>1</v>
      </c>
      <c r="E124" s="396"/>
      <c r="F124" s="415"/>
      <c r="G124" s="393" t="s">
        <v>139</v>
      </c>
      <c r="H124" s="383">
        <v>95</v>
      </c>
      <c r="I124" s="400">
        <f t="shared" si="11"/>
        <v>0</v>
      </c>
      <c r="J124" s="406">
        <f t="shared" si="11"/>
        <v>0</v>
      </c>
      <c r="K124" s="405">
        <f t="shared" si="11"/>
        <v>0</v>
      </c>
      <c r="L124" s="400">
        <f t="shared" si="11"/>
        <v>0</v>
      </c>
    </row>
    <row r="125" spans="1:12" ht="27" hidden="1" customHeight="1" collapsed="1">
      <c r="A125" s="397">
        <v>2</v>
      </c>
      <c r="B125" s="396">
        <v>6</v>
      </c>
      <c r="C125" s="395">
        <v>4</v>
      </c>
      <c r="D125" s="393">
        <v>1</v>
      </c>
      <c r="E125" s="396">
        <v>1</v>
      </c>
      <c r="F125" s="415"/>
      <c r="G125" s="393" t="s">
        <v>139</v>
      </c>
      <c r="H125" s="383">
        <v>96</v>
      </c>
      <c r="I125" s="400">
        <f t="shared" si="11"/>
        <v>0</v>
      </c>
      <c r="J125" s="406">
        <f t="shared" si="11"/>
        <v>0</v>
      </c>
      <c r="K125" s="405">
        <f t="shared" si="11"/>
        <v>0</v>
      </c>
      <c r="L125" s="400">
        <f t="shared" si="11"/>
        <v>0</v>
      </c>
    </row>
    <row r="126" spans="1:12" ht="27.75" hidden="1" customHeight="1" collapsed="1">
      <c r="A126" s="397">
        <v>2</v>
      </c>
      <c r="B126" s="396">
        <v>6</v>
      </c>
      <c r="C126" s="395">
        <v>4</v>
      </c>
      <c r="D126" s="393">
        <v>1</v>
      </c>
      <c r="E126" s="396">
        <v>1</v>
      </c>
      <c r="F126" s="415">
        <v>1</v>
      </c>
      <c r="G126" s="393" t="s">
        <v>139</v>
      </c>
      <c r="H126" s="383">
        <v>97</v>
      </c>
      <c r="I126" s="392">
        <v>0</v>
      </c>
      <c r="J126" s="392">
        <v>0</v>
      </c>
      <c r="K126" s="392">
        <v>0</v>
      </c>
      <c r="L126" s="392">
        <v>0</v>
      </c>
    </row>
    <row r="127" spans="1:12" ht="27" hidden="1" customHeight="1" collapsed="1">
      <c r="A127" s="404">
        <v>2</v>
      </c>
      <c r="B127" s="422">
        <v>6</v>
      </c>
      <c r="C127" s="428">
        <v>5</v>
      </c>
      <c r="D127" s="417"/>
      <c r="E127" s="422"/>
      <c r="F127" s="416"/>
      <c r="G127" s="417" t="s">
        <v>137</v>
      </c>
      <c r="H127" s="383">
        <v>98</v>
      </c>
      <c r="I127" s="420">
        <f t="shared" ref="I127:L129" si="12">I128</f>
        <v>0</v>
      </c>
      <c r="J127" s="441">
        <f t="shared" si="12"/>
        <v>0</v>
      </c>
      <c r="K127" s="418">
        <f t="shared" si="12"/>
        <v>0</v>
      </c>
      <c r="L127" s="420">
        <f t="shared" si="12"/>
        <v>0</v>
      </c>
    </row>
    <row r="128" spans="1:12" ht="29.25" hidden="1" customHeight="1" collapsed="1">
      <c r="A128" s="397">
        <v>2</v>
      </c>
      <c r="B128" s="396">
        <v>6</v>
      </c>
      <c r="C128" s="395">
        <v>5</v>
      </c>
      <c r="D128" s="393">
        <v>1</v>
      </c>
      <c r="E128" s="396"/>
      <c r="F128" s="415"/>
      <c r="G128" s="417" t="s">
        <v>138</v>
      </c>
      <c r="H128" s="383">
        <v>99</v>
      </c>
      <c r="I128" s="400">
        <f t="shared" si="12"/>
        <v>0</v>
      </c>
      <c r="J128" s="406">
        <f t="shared" si="12"/>
        <v>0</v>
      </c>
      <c r="K128" s="405">
        <f t="shared" si="12"/>
        <v>0</v>
      </c>
      <c r="L128" s="400">
        <f t="shared" si="12"/>
        <v>0</v>
      </c>
    </row>
    <row r="129" spans="1:12" ht="25.5" hidden="1" customHeight="1" collapsed="1">
      <c r="A129" s="397">
        <v>2</v>
      </c>
      <c r="B129" s="396">
        <v>6</v>
      </c>
      <c r="C129" s="395">
        <v>5</v>
      </c>
      <c r="D129" s="393">
        <v>1</v>
      </c>
      <c r="E129" s="396">
        <v>1</v>
      </c>
      <c r="F129" s="415"/>
      <c r="G129" s="417" t="s">
        <v>137</v>
      </c>
      <c r="H129" s="383">
        <v>100</v>
      </c>
      <c r="I129" s="400">
        <f t="shared" si="12"/>
        <v>0</v>
      </c>
      <c r="J129" s="406">
        <f t="shared" si="12"/>
        <v>0</v>
      </c>
      <c r="K129" s="405">
        <f t="shared" si="12"/>
        <v>0</v>
      </c>
      <c r="L129" s="400">
        <f t="shared" si="12"/>
        <v>0</v>
      </c>
    </row>
    <row r="130" spans="1:12" ht="27.75" hidden="1" customHeight="1" collapsed="1">
      <c r="A130" s="396">
        <v>2</v>
      </c>
      <c r="B130" s="395">
        <v>6</v>
      </c>
      <c r="C130" s="396">
        <v>5</v>
      </c>
      <c r="D130" s="396">
        <v>1</v>
      </c>
      <c r="E130" s="393">
        <v>1</v>
      </c>
      <c r="F130" s="415">
        <v>1</v>
      </c>
      <c r="G130" s="417" t="s">
        <v>136</v>
      </c>
      <c r="H130" s="383">
        <v>101</v>
      </c>
      <c r="I130" s="392">
        <v>0</v>
      </c>
      <c r="J130" s="392">
        <v>0</v>
      </c>
      <c r="K130" s="392">
        <v>0</v>
      </c>
      <c r="L130" s="392">
        <v>0</v>
      </c>
    </row>
    <row r="131" spans="1:12" ht="14.25" customHeight="1">
      <c r="A131" s="457">
        <v>2</v>
      </c>
      <c r="B131" s="434">
        <v>7</v>
      </c>
      <c r="C131" s="434"/>
      <c r="D131" s="433"/>
      <c r="E131" s="433"/>
      <c r="F131" s="432"/>
      <c r="G131" s="431" t="s">
        <v>135</v>
      </c>
      <c r="H131" s="383">
        <v>102</v>
      </c>
      <c r="I131" s="405">
        <f>SUM(I132+I137+I145)</f>
        <v>1600</v>
      </c>
      <c r="J131" s="406">
        <f>SUM(J132+J137+J145)</f>
        <v>400</v>
      </c>
      <c r="K131" s="405">
        <f>SUM(K132+K137+K145)</f>
        <v>388.8</v>
      </c>
      <c r="L131" s="400">
        <f>SUM(L132+L137+L145)</f>
        <v>388.8</v>
      </c>
    </row>
    <row r="132" spans="1:12" hidden="1" collapsed="1">
      <c r="A132" s="397">
        <v>2</v>
      </c>
      <c r="B132" s="396">
        <v>7</v>
      </c>
      <c r="C132" s="396">
        <v>1</v>
      </c>
      <c r="D132" s="395"/>
      <c r="E132" s="395"/>
      <c r="F132" s="394"/>
      <c r="G132" s="393" t="s">
        <v>134</v>
      </c>
      <c r="H132" s="383">
        <v>103</v>
      </c>
      <c r="I132" s="405">
        <f t="shared" ref="I132:L133" si="13">I133</f>
        <v>0</v>
      </c>
      <c r="J132" s="406">
        <f t="shared" si="13"/>
        <v>0</v>
      </c>
      <c r="K132" s="405">
        <f t="shared" si="13"/>
        <v>0</v>
      </c>
      <c r="L132" s="400">
        <f t="shared" si="13"/>
        <v>0</v>
      </c>
    </row>
    <row r="133" spans="1:12" ht="14.25" hidden="1" customHeight="1" collapsed="1">
      <c r="A133" s="397">
        <v>2</v>
      </c>
      <c r="B133" s="396">
        <v>7</v>
      </c>
      <c r="C133" s="396">
        <v>1</v>
      </c>
      <c r="D133" s="395">
        <v>1</v>
      </c>
      <c r="E133" s="395"/>
      <c r="F133" s="394"/>
      <c r="G133" s="393" t="s">
        <v>134</v>
      </c>
      <c r="H133" s="383">
        <v>104</v>
      </c>
      <c r="I133" s="405">
        <f t="shared" si="13"/>
        <v>0</v>
      </c>
      <c r="J133" s="406">
        <f t="shared" si="13"/>
        <v>0</v>
      </c>
      <c r="K133" s="405">
        <f t="shared" si="13"/>
        <v>0</v>
      </c>
      <c r="L133" s="400">
        <f t="shared" si="13"/>
        <v>0</v>
      </c>
    </row>
    <row r="134" spans="1:12" ht="15.75" hidden="1" customHeight="1" collapsed="1">
      <c r="A134" s="397">
        <v>2</v>
      </c>
      <c r="B134" s="396">
        <v>7</v>
      </c>
      <c r="C134" s="396">
        <v>1</v>
      </c>
      <c r="D134" s="395">
        <v>1</v>
      </c>
      <c r="E134" s="395">
        <v>1</v>
      </c>
      <c r="F134" s="394"/>
      <c r="G134" s="393" t="s">
        <v>134</v>
      </c>
      <c r="H134" s="383">
        <v>105</v>
      </c>
      <c r="I134" s="405">
        <f>SUM(I135:I136)</f>
        <v>0</v>
      </c>
      <c r="J134" s="406">
        <f>SUM(J135:J136)</f>
        <v>0</v>
      </c>
      <c r="K134" s="405">
        <f>SUM(K135:K136)</f>
        <v>0</v>
      </c>
      <c r="L134" s="400">
        <f>SUM(L135:L136)</f>
        <v>0</v>
      </c>
    </row>
    <row r="135" spans="1:12" ht="14.25" hidden="1" customHeight="1" collapsed="1">
      <c r="A135" s="414">
        <v>2</v>
      </c>
      <c r="B135" s="413">
        <v>7</v>
      </c>
      <c r="C135" s="414">
        <v>1</v>
      </c>
      <c r="D135" s="396">
        <v>1</v>
      </c>
      <c r="E135" s="412">
        <v>1</v>
      </c>
      <c r="F135" s="411">
        <v>1</v>
      </c>
      <c r="G135" s="438" t="s">
        <v>133</v>
      </c>
      <c r="H135" s="383">
        <v>106</v>
      </c>
      <c r="I135" s="460">
        <v>0</v>
      </c>
      <c r="J135" s="460">
        <v>0</v>
      </c>
      <c r="K135" s="460">
        <v>0</v>
      </c>
      <c r="L135" s="460">
        <v>0</v>
      </c>
    </row>
    <row r="136" spans="1:12" ht="14.25" hidden="1" customHeight="1" collapsed="1">
      <c r="A136" s="396">
        <v>2</v>
      </c>
      <c r="B136" s="396">
        <v>7</v>
      </c>
      <c r="C136" s="397">
        <v>1</v>
      </c>
      <c r="D136" s="396">
        <v>1</v>
      </c>
      <c r="E136" s="395">
        <v>1</v>
      </c>
      <c r="F136" s="394">
        <v>2</v>
      </c>
      <c r="G136" s="393" t="s">
        <v>132</v>
      </c>
      <c r="H136" s="383">
        <v>107</v>
      </c>
      <c r="I136" s="429">
        <v>0</v>
      </c>
      <c r="J136" s="429">
        <v>0</v>
      </c>
      <c r="K136" s="429">
        <v>0</v>
      </c>
      <c r="L136" s="429">
        <v>0</v>
      </c>
    </row>
    <row r="137" spans="1:12" ht="25.5" hidden="1" customHeight="1" collapsed="1">
      <c r="A137" s="404">
        <v>2</v>
      </c>
      <c r="B137" s="403">
        <v>7</v>
      </c>
      <c r="C137" s="404">
        <v>2</v>
      </c>
      <c r="D137" s="403"/>
      <c r="E137" s="402"/>
      <c r="F137" s="401"/>
      <c r="G137" s="407" t="s">
        <v>131</v>
      </c>
      <c r="H137" s="383">
        <v>108</v>
      </c>
      <c r="I137" s="445">
        <f t="shared" ref="I137:L138" si="14">I138</f>
        <v>0</v>
      </c>
      <c r="J137" s="446">
        <f t="shared" si="14"/>
        <v>0</v>
      </c>
      <c r="K137" s="445">
        <f t="shared" si="14"/>
        <v>0</v>
      </c>
      <c r="L137" s="444">
        <f t="shared" si="14"/>
        <v>0</v>
      </c>
    </row>
    <row r="138" spans="1:12" ht="25.5" hidden="1" customHeight="1" collapsed="1">
      <c r="A138" s="397">
        <v>2</v>
      </c>
      <c r="B138" s="396">
        <v>7</v>
      </c>
      <c r="C138" s="397">
        <v>2</v>
      </c>
      <c r="D138" s="396">
        <v>1</v>
      </c>
      <c r="E138" s="395"/>
      <c r="F138" s="394"/>
      <c r="G138" s="393" t="s">
        <v>130</v>
      </c>
      <c r="H138" s="383">
        <v>109</v>
      </c>
      <c r="I138" s="405">
        <f t="shared" si="14"/>
        <v>0</v>
      </c>
      <c r="J138" s="406">
        <f t="shared" si="14"/>
        <v>0</v>
      </c>
      <c r="K138" s="405">
        <f t="shared" si="14"/>
        <v>0</v>
      </c>
      <c r="L138" s="400">
        <f t="shared" si="14"/>
        <v>0</v>
      </c>
    </row>
    <row r="139" spans="1:12" ht="25.5" hidden="1" customHeight="1" collapsed="1">
      <c r="A139" s="397">
        <v>2</v>
      </c>
      <c r="B139" s="396">
        <v>7</v>
      </c>
      <c r="C139" s="397">
        <v>2</v>
      </c>
      <c r="D139" s="396">
        <v>1</v>
      </c>
      <c r="E139" s="395">
        <v>1</v>
      </c>
      <c r="F139" s="394"/>
      <c r="G139" s="393" t="s">
        <v>130</v>
      </c>
      <c r="H139" s="383">
        <v>110</v>
      </c>
      <c r="I139" s="405">
        <f>SUM(I140:I141)</f>
        <v>0</v>
      </c>
      <c r="J139" s="406">
        <f>SUM(J140:J141)</f>
        <v>0</v>
      </c>
      <c r="K139" s="405">
        <f>SUM(K140:K141)</f>
        <v>0</v>
      </c>
      <c r="L139" s="400">
        <f>SUM(L140:L141)</f>
        <v>0</v>
      </c>
    </row>
    <row r="140" spans="1:12" ht="12" hidden="1" customHeight="1" collapsed="1">
      <c r="A140" s="397">
        <v>2</v>
      </c>
      <c r="B140" s="396">
        <v>7</v>
      </c>
      <c r="C140" s="397">
        <v>2</v>
      </c>
      <c r="D140" s="396">
        <v>1</v>
      </c>
      <c r="E140" s="395">
        <v>1</v>
      </c>
      <c r="F140" s="394">
        <v>1</v>
      </c>
      <c r="G140" s="393" t="s">
        <v>129</v>
      </c>
      <c r="H140" s="383">
        <v>111</v>
      </c>
      <c r="I140" s="429">
        <v>0</v>
      </c>
      <c r="J140" s="429">
        <v>0</v>
      </c>
      <c r="K140" s="429">
        <v>0</v>
      </c>
      <c r="L140" s="429">
        <v>0</v>
      </c>
    </row>
    <row r="141" spans="1:12" ht="15" hidden="1" customHeight="1" collapsed="1">
      <c r="A141" s="397">
        <v>2</v>
      </c>
      <c r="B141" s="396">
        <v>7</v>
      </c>
      <c r="C141" s="397">
        <v>2</v>
      </c>
      <c r="D141" s="396">
        <v>1</v>
      </c>
      <c r="E141" s="395">
        <v>1</v>
      </c>
      <c r="F141" s="394">
        <v>2</v>
      </c>
      <c r="G141" s="393" t="s">
        <v>128</v>
      </c>
      <c r="H141" s="383">
        <v>112</v>
      </c>
      <c r="I141" s="429">
        <v>0</v>
      </c>
      <c r="J141" s="429">
        <v>0</v>
      </c>
      <c r="K141" s="429">
        <v>0</v>
      </c>
      <c r="L141" s="429">
        <v>0</v>
      </c>
    </row>
    <row r="142" spans="1:12" ht="15" hidden="1" customHeight="1" collapsed="1">
      <c r="A142" s="397">
        <v>2</v>
      </c>
      <c r="B142" s="396">
        <v>7</v>
      </c>
      <c r="C142" s="397">
        <v>2</v>
      </c>
      <c r="D142" s="396">
        <v>2</v>
      </c>
      <c r="E142" s="395"/>
      <c r="F142" s="394"/>
      <c r="G142" s="393" t="s">
        <v>127</v>
      </c>
      <c r="H142" s="383">
        <v>113</v>
      </c>
      <c r="I142" s="405">
        <f>I143</f>
        <v>0</v>
      </c>
      <c r="J142" s="405">
        <f>J143</f>
        <v>0</v>
      </c>
      <c r="K142" s="405">
        <f>K143</f>
        <v>0</v>
      </c>
      <c r="L142" s="405">
        <f>L143</f>
        <v>0</v>
      </c>
    </row>
    <row r="143" spans="1:12" ht="15" hidden="1" customHeight="1" collapsed="1">
      <c r="A143" s="397">
        <v>2</v>
      </c>
      <c r="B143" s="396">
        <v>7</v>
      </c>
      <c r="C143" s="397">
        <v>2</v>
      </c>
      <c r="D143" s="396">
        <v>2</v>
      </c>
      <c r="E143" s="395">
        <v>1</v>
      </c>
      <c r="F143" s="394"/>
      <c r="G143" s="393" t="s">
        <v>127</v>
      </c>
      <c r="H143" s="383">
        <v>114</v>
      </c>
      <c r="I143" s="405">
        <f>SUM(I144)</f>
        <v>0</v>
      </c>
      <c r="J143" s="405">
        <f>SUM(J144)</f>
        <v>0</v>
      </c>
      <c r="K143" s="405">
        <f>SUM(K144)</f>
        <v>0</v>
      </c>
      <c r="L143" s="405">
        <f>SUM(L144)</f>
        <v>0</v>
      </c>
    </row>
    <row r="144" spans="1:12" ht="15" hidden="1" customHeight="1" collapsed="1">
      <c r="A144" s="397">
        <v>2</v>
      </c>
      <c r="B144" s="396">
        <v>7</v>
      </c>
      <c r="C144" s="397">
        <v>2</v>
      </c>
      <c r="D144" s="396">
        <v>2</v>
      </c>
      <c r="E144" s="395">
        <v>1</v>
      </c>
      <c r="F144" s="394">
        <v>1</v>
      </c>
      <c r="G144" s="393" t="s">
        <v>127</v>
      </c>
      <c r="H144" s="383">
        <v>115</v>
      </c>
      <c r="I144" s="429">
        <v>0</v>
      </c>
      <c r="J144" s="429">
        <v>0</v>
      </c>
      <c r="K144" s="429">
        <v>0</v>
      </c>
      <c r="L144" s="429">
        <v>0</v>
      </c>
    </row>
    <row r="145" spans="1:12" hidden="1" collapsed="1">
      <c r="A145" s="397">
        <v>2</v>
      </c>
      <c r="B145" s="396">
        <v>7</v>
      </c>
      <c r="C145" s="397">
        <v>3</v>
      </c>
      <c r="D145" s="396"/>
      <c r="E145" s="395"/>
      <c r="F145" s="394"/>
      <c r="G145" s="393" t="s">
        <v>126</v>
      </c>
      <c r="H145" s="383">
        <v>116</v>
      </c>
      <c r="I145" s="405">
        <f t="shared" ref="I145:L146" si="15">I146</f>
        <v>1600</v>
      </c>
      <c r="J145" s="406">
        <f t="shared" si="15"/>
        <v>400</v>
      </c>
      <c r="K145" s="405">
        <f t="shared" si="15"/>
        <v>388.8</v>
      </c>
      <c r="L145" s="400">
        <f t="shared" si="15"/>
        <v>388.8</v>
      </c>
    </row>
    <row r="146" spans="1:12" hidden="1" collapsed="1">
      <c r="A146" s="404">
        <v>2</v>
      </c>
      <c r="B146" s="422">
        <v>7</v>
      </c>
      <c r="C146" s="430">
        <v>3</v>
      </c>
      <c r="D146" s="422">
        <v>1</v>
      </c>
      <c r="E146" s="428"/>
      <c r="F146" s="421"/>
      <c r="G146" s="417" t="s">
        <v>126</v>
      </c>
      <c r="H146" s="383">
        <v>117</v>
      </c>
      <c r="I146" s="418">
        <f t="shared" si="15"/>
        <v>1600</v>
      </c>
      <c r="J146" s="441">
        <f t="shared" si="15"/>
        <v>400</v>
      </c>
      <c r="K146" s="418">
        <f t="shared" si="15"/>
        <v>388.8</v>
      </c>
      <c r="L146" s="420">
        <f t="shared" si="15"/>
        <v>388.8</v>
      </c>
    </row>
    <row r="147" spans="1:12" hidden="1" collapsed="1">
      <c r="A147" s="397">
        <v>2</v>
      </c>
      <c r="B147" s="396">
        <v>7</v>
      </c>
      <c r="C147" s="397">
        <v>3</v>
      </c>
      <c r="D147" s="396">
        <v>1</v>
      </c>
      <c r="E147" s="395">
        <v>1</v>
      </c>
      <c r="F147" s="394"/>
      <c r="G147" s="393" t="s">
        <v>126</v>
      </c>
      <c r="H147" s="383">
        <v>118</v>
      </c>
      <c r="I147" s="405">
        <f>SUM(I148:I149)</f>
        <v>1600</v>
      </c>
      <c r="J147" s="406">
        <f>SUM(J148:J149)</f>
        <v>400</v>
      </c>
      <c r="K147" s="405">
        <f>SUM(K148:K149)</f>
        <v>388.8</v>
      </c>
      <c r="L147" s="400">
        <f>SUM(L148:L149)</f>
        <v>388.8</v>
      </c>
    </row>
    <row r="148" spans="1:12">
      <c r="A148" s="414">
        <v>2</v>
      </c>
      <c r="B148" s="413">
        <v>7</v>
      </c>
      <c r="C148" s="414">
        <v>3</v>
      </c>
      <c r="D148" s="413">
        <v>1</v>
      </c>
      <c r="E148" s="412">
        <v>1</v>
      </c>
      <c r="F148" s="411">
        <v>1</v>
      </c>
      <c r="G148" s="438" t="s">
        <v>125</v>
      </c>
      <c r="H148" s="383">
        <v>119</v>
      </c>
      <c r="I148" s="460">
        <v>1600</v>
      </c>
      <c r="J148" s="460">
        <v>400</v>
      </c>
      <c r="K148" s="460">
        <v>388.8</v>
      </c>
      <c r="L148" s="460">
        <v>388.8</v>
      </c>
    </row>
    <row r="149" spans="1:12" ht="16.5" hidden="1" customHeight="1" collapsed="1">
      <c r="A149" s="397">
        <v>2</v>
      </c>
      <c r="B149" s="396">
        <v>7</v>
      </c>
      <c r="C149" s="397">
        <v>3</v>
      </c>
      <c r="D149" s="396">
        <v>1</v>
      </c>
      <c r="E149" s="395">
        <v>1</v>
      </c>
      <c r="F149" s="394">
        <v>2</v>
      </c>
      <c r="G149" s="393" t="s">
        <v>124</v>
      </c>
      <c r="H149" s="383">
        <v>120</v>
      </c>
      <c r="I149" s="429">
        <v>0</v>
      </c>
      <c r="J149" s="392">
        <v>0</v>
      </c>
      <c r="K149" s="392">
        <v>0</v>
      </c>
      <c r="L149" s="392">
        <v>0</v>
      </c>
    </row>
    <row r="150" spans="1:12" ht="15" hidden="1" customHeight="1" collapsed="1">
      <c r="A150" s="457">
        <v>2</v>
      </c>
      <c r="B150" s="457">
        <v>8</v>
      </c>
      <c r="C150" s="434"/>
      <c r="D150" s="456"/>
      <c r="E150" s="455"/>
      <c r="F150" s="454"/>
      <c r="G150" s="462" t="s">
        <v>123</v>
      </c>
      <c r="H150" s="383">
        <v>121</v>
      </c>
      <c r="I150" s="408">
        <f>I151</f>
        <v>0</v>
      </c>
      <c r="J150" s="409">
        <f>J151</f>
        <v>0</v>
      </c>
      <c r="K150" s="408">
        <f>K151</f>
        <v>0</v>
      </c>
      <c r="L150" s="410">
        <f>L151</f>
        <v>0</v>
      </c>
    </row>
    <row r="151" spans="1:12" ht="14.25" hidden="1" customHeight="1" collapsed="1">
      <c r="A151" s="404">
        <v>2</v>
      </c>
      <c r="B151" s="404">
        <v>8</v>
      </c>
      <c r="C151" s="404">
        <v>1</v>
      </c>
      <c r="D151" s="403"/>
      <c r="E151" s="402"/>
      <c r="F151" s="401"/>
      <c r="G151" s="438" t="s">
        <v>123</v>
      </c>
      <c r="H151" s="383">
        <v>122</v>
      </c>
      <c r="I151" s="408">
        <f>I152+I157</f>
        <v>0</v>
      </c>
      <c r="J151" s="409">
        <f>J152+J157</f>
        <v>0</v>
      </c>
      <c r="K151" s="408">
        <f>K152+K157</f>
        <v>0</v>
      </c>
      <c r="L151" s="410">
        <f>L152+L157</f>
        <v>0</v>
      </c>
    </row>
    <row r="152" spans="1:12" ht="13.5" hidden="1" customHeight="1" collapsed="1">
      <c r="A152" s="397">
        <v>2</v>
      </c>
      <c r="B152" s="396">
        <v>8</v>
      </c>
      <c r="C152" s="393">
        <v>1</v>
      </c>
      <c r="D152" s="396">
        <v>1</v>
      </c>
      <c r="E152" s="395"/>
      <c r="F152" s="394"/>
      <c r="G152" s="393" t="s">
        <v>122</v>
      </c>
      <c r="H152" s="383">
        <v>123</v>
      </c>
      <c r="I152" s="405">
        <f>I153</f>
        <v>0</v>
      </c>
      <c r="J152" s="406">
        <f>J153</f>
        <v>0</v>
      </c>
      <c r="K152" s="405">
        <f>K153</f>
        <v>0</v>
      </c>
      <c r="L152" s="400">
        <f>L153</f>
        <v>0</v>
      </c>
    </row>
    <row r="153" spans="1:12" ht="13.5" hidden="1" customHeight="1" collapsed="1">
      <c r="A153" s="397">
        <v>2</v>
      </c>
      <c r="B153" s="396">
        <v>8</v>
      </c>
      <c r="C153" s="438">
        <v>1</v>
      </c>
      <c r="D153" s="413">
        <v>1</v>
      </c>
      <c r="E153" s="412">
        <v>1</v>
      </c>
      <c r="F153" s="411"/>
      <c r="G153" s="393" t="s">
        <v>122</v>
      </c>
      <c r="H153" s="383">
        <v>124</v>
      </c>
      <c r="I153" s="408">
        <f>SUM(I154:I156)</f>
        <v>0</v>
      </c>
      <c r="J153" s="408">
        <f>SUM(J154:J156)</f>
        <v>0</v>
      </c>
      <c r="K153" s="408">
        <f>SUM(K154:K156)</f>
        <v>0</v>
      </c>
      <c r="L153" s="408">
        <f>SUM(L154:L156)</f>
        <v>0</v>
      </c>
    </row>
    <row r="154" spans="1:12" ht="13.5" hidden="1" customHeight="1" collapsed="1">
      <c r="A154" s="396">
        <v>2</v>
      </c>
      <c r="B154" s="413">
        <v>8</v>
      </c>
      <c r="C154" s="393">
        <v>1</v>
      </c>
      <c r="D154" s="396">
        <v>1</v>
      </c>
      <c r="E154" s="395">
        <v>1</v>
      </c>
      <c r="F154" s="394">
        <v>1</v>
      </c>
      <c r="G154" s="393" t="s">
        <v>121</v>
      </c>
      <c r="H154" s="383">
        <v>125</v>
      </c>
      <c r="I154" s="429">
        <v>0</v>
      </c>
      <c r="J154" s="429">
        <v>0</v>
      </c>
      <c r="K154" s="429">
        <v>0</v>
      </c>
      <c r="L154" s="429">
        <v>0</v>
      </c>
    </row>
    <row r="155" spans="1:12" ht="15.75" hidden="1" customHeight="1" collapsed="1">
      <c r="A155" s="404">
        <v>2</v>
      </c>
      <c r="B155" s="422">
        <v>8</v>
      </c>
      <c r="C155" s="417">
        <v>1</v>
      </c>
      <c r="D155" s="422">
        <v>1</v>
      </c>
      <c r="E155" s="428">
        <v>1</v>
      </c>
      <c r="F155" s="421">
        <v>2</v>
      </c>
      <c r="G155" s="417" t="s">
        <v>120</v>
      </c>
      <c r="H155" s="383">
        <v>126</v>
      </c>
      <c r="I155" s="439">
        <v>0</v>
      </c>
      <c r="J155" s="439">
        <v>0</v>
      </c>
      <c r="K155" s="439">
        <v>0</v>
      </c>
      <c r="L155" s="439">
        <v>0</v>
      </c>
    </row>
    <row r="156" spans="1:12" hidden="1" collapsed="1">
      <c r="A156" s="404">
        <v>2</v>
      </c>
      <c r="B156" s="422">
        <v>8</v>
      </c>
      <c r="C156" s="417">
        <v>1</v>
      </c>
      <c r="D156" s="422">
        <v>1</v>
      </c>
      <c r="E156" s="428">
        <v>1</v>
      </c>
      <c r="F156" s="421">
        <v>3</v>
      </c>
      <c r="G156" s="417" t="s">
        <v>119</v>
      </c>
      <c r="H156" s="383">
        <v>127</v>
      </c>
      <c r="I156" s="439">
        <v>0</v>
      </c>
      <c r="J156" s="461">
        <v>0</v>
      </c>
      <c r="K156" s="439">
        <v>0</v>
      </c>
      <c r="L156" s="423">
        <v>0</v>
      </c>
    </row>
    <row r="157" spans="1:12" ht="15" hidden="1" customHeight="1" collapsed="1">
      <c r="A157" s="397">
        <v>2</v>
      </c>
      <c r="B157" s="396">
        <v>8</v>
      </c>
      <c r="C157" s="393">
        <v>1</v>
      </c>
      <c r="D157" s="396">
        <v>2</v>
      </c>
      <c r="E157" s="395"/>
      <c r="F157" s="394"/>
      <c r="G157" s="393" t="s">
        <v>118</v>
      </c>
      <c r="H157" s="383">
        <v>128</v>
      </c>
      <c r="I157" s="405">
        <f t="shared" ref="I157:L158" si="16">I158</f>
        <v>0</v>
      </c>
      <c r="J157" s="406">
        <f t="shared" si="16"/>
        <v>0</v>
      </c>
      <c r="K157" s="405">
        <f t="shared" si="16"/>
        <v>0</v>
      </c>
      <c r="L157" s="400">
        <f t="shared" si="16"/>
        <v>0</v>
      </c>
    </row>
    <row r="158" spans="1:12" hidden="1" collapsed="1">
      <c r="A158" s="397">
        <v>2</v>
      </c>
      <c r="B158" s="396">
        <v>8</v>
      </c>
      <c r="C158" s="393">
        <v>1</v>
      </c>
      <c r="D158" s="396">
        <v>2</v>
      </c>
      <c r="E158" s="395">
        <v>1</v>
      </c>
      <c r="F158" s="394"/>
      <c r="G158" s="393" t="s">
        <v>118</v>
      </c>
      <c r="H158" s="383">
        <v>129</v>
      </c>
      <c r="I158" s="405">
        <f t="shared" si="16"/>
        <v>0</v>
      </c>
      <c r="J158" s="406">
        <f t="shared" si="16"/>
        <v>0</v>
      </c>
      <c r="K158" s="405">
        <f t="shared" si="16"/>
        <v>0</v>
      </c>
      <c r="L158" s="400">
        <f t="shared" si="16"/>
        <v>0</v>
      </c>
    </row>
    <row r="159" spans="1:12" hidden="1" collapsed="1">
      <c r="A159" s="404">
        <v>2</v>
      </c>
      <c r="B159" s="403">
        <v>8</v>
      </c>
      <c r="C159" s="407">
        <v>1</v>
      </c>
      <c r="D159" s="403">
        <v>2</v>
      </c>
      <c r="E159" s="402">
        <v>1</v>
      </c>
      <c r="F159" s="401">
        <v>1</v>
      </c>
      <c r="G159" s="393" t="s">
        <v>118</v>
      </c>
      <c r="H159" s="383">
        <v>130</v>
      </c>
      <c r="I159" s="398">
        <v>0</v>
      </c>
      <c r="J159" s="392">
        <v>0</v>
      </c>
      <c r="K159" s="392">
        <v>0</v>
      </c>
      <c r="L159" s="392">
        <v>0</v>
      </c>
    </row>
    <row r="160" spans="1:12" ht="39.75" hidden="1" customHeight="1" collapsed="1">
      <c r="A160" s="457">
        <v>2</v>
      </c>
      <c r="B160" s="434">
        <v>9</v>
      </c>
      <c r="C160" s="431"/>
      <c r="D160" s="434"/>
      <c r="E160" s="433"/>
      <c r="F160" s="432"/>
      <c r="G160" s="431" t="s">
        <v>117</v>
      </c>
      <c r="H160" s="383">
        <v>131</v>
      </c>
      <c r="I160" s="405">
        <f>I161+I165</f>
        <v>0</v>
      </c>
      <c r="J160" s="406">
        <f>J161+J165</f>
        <v>0</v>
      </c>
      <c r="K160" s="405">
        <f>K161+K165</f>
        <v>0</v>
      </c>
      <c r="L160" s="400">
        <f>L161+L165</f>
        <v>0</v>
      </c>
    </row>
    <row r="161" spans="1:12" s="407" customFormat="1" ht="39" hidden="1" customHeight="1" collapsed="1">
      <c r="A161" s="397">
        <v>2</v>
      </c>
      <c r="B161" s="396">
        <v>9</v>
      </c>
      <c r="C161" s="393">
        <v>1</v>
      </c>
      <c r="D161" s="396"/>
      <c r="E161" s="395"/>
      <c r="F161" s="394"/>
      <c r="G161" s="393" t="s">
        <v>116</v>
      </c>
      <c r="H161" s="383">
        <v>132</v>
      </c>
      <c r="I161" s="405">
        <f t="shared" ref="I161:L163" si="17">I162</f>
        <v>0</v>
      </c>
      <c r="J161" s="406">
        <f t="shared" si="17"/>
        <v>0</v>
      </c>
      <c r="K161" s="405">
        <f t="shared" si="17"/>
        <v>0</v>
      </c>
      <c r="L161" s="400">
        <f t="shared" si="17"/>
        <v>0</v>
      </c>
    </row>
    <row r="162" spans="1:12" ht="42.75" hidden="1" customHeight="1" collapsed="1">
      <c r="A162" s="414">
        <v>2</v>
      </c>
      <c r="B162" s="413">
        <v>9</v>
      </c>
      <c r="C162" s="438">
        <v>1</v>
      </c>
      <c r="D162" s="413">
        <v>1</v>
      </c>
      <c r="E162" s="412"/>
      <c r="F162" s="411"/>
      <c r="G162" s="393" t="s">
        <v>115</v>
      </c>
      <c r="H162" s="383">
        <v>133</v>
      </c>
      <c r="I162" s="408">
        <f t="shared" si="17"/>
        <v>0</v>
      </c>
      <c r="J162" s="409">
        <f t="shared" si="17"/>
        <v>0</v>
      </c>
      <c r="K162" s="408">
        <f t="shared" si="17"/>
        <v>0</v>
      </c>
      <c r="L162" s="410">
        <f t="shared" si="17"/>
        <v>0</v>
      </c>
    </row>
    <row r="163" spans="1:12" ht="38.25" hidden="1" customHeight="1" collapsed="1">
      <c r="A163" s="397">
        <v>2</v>
      </c>
      <c r="B163" s="396">
        <v>9</v>
      </c>
      <c r="C163" s="397">
        <v>1</v>
      </c>
      <c r="D163" s="396">
        <v>1</v>
      </c>
      <c r="E163" s="395">
        <v>1</v>
      </c>
      <c r="F163" s="394"/>
      <c r="G163" s="393" t="s">
        <v>115</v>
      </c>
      <c r="H163" s="383">
        <v>134</v>
      </c>
      <c r="I163" s="405">
        <f t="shared" si="17"/>
        <v>0</v>
      </c>
      <c r="J163" s="406">
        <f t="shared" si="17"/>
        <v>0</v>
      </c>
      <c r="K163" s="405">
        <f t="shared" si="17"/>
        <v>0</v>
      </c>
      <c r="L163" s="400">
        <f t="shared" si="17"/>
        <v>0</v>
      </c>
    </row>
    <row r="164" spans="1:12" ht="38.25" hidden="1" customHeight="1" collapsed="1">
      <c r="A164" s="414">
        <v>2</v>
      </c>
      <c r="B164" s="413">
        <v>9</v>
      </c>
      <c r="C164" s="413">
        <v>1</v>
      </c>
      <c r="D164" s="413">
        <v>1</v>
      </c>
      <c r="E164" s="412">
        <v>1</v>
      </c>
      <c r="F164" s="411">
        <v>1</v>
      </c>
      <c r="G164" s="393" t="s">
        <v>115</v>
      </c>
      <c r="H164" s="383">
        <v>135</v>
      </c>
      <c r="I164" s="460">
        <v>0</v>
      </c>
      <c r="J164" s="460">
        <v>0</v>
      </c>
      <c r="K164" s="460">
        <v>0</v>
      </c>
      <c r="L164" s="460">
        <v>0</v>
      </c>
    </row>
    <row r="165" spans="1:12" ht="41.25" hidden="1" customHeight="1" collapsed="1">
      <c r="A165" s="397">
        <v>2</v>
      </c>
      <c r="B165" s="396">
        <v>9</v>
      </c>
      <c r="C165" s="396">
        <v>2</v>
      </c>
      <c r="D165" s="396"/>
      <c r="E165" s="395"/>
      <c r="F165" s="394"/>
      <c r="G165" s="393" t="s">
        <v>114</v>
      </c>
      <c r="H165" s="383">
        <v>136</v>
      </c>
      <c r="I165" s="405">
        <f>SUM(I166+I171)</f>
        <v>0</v>
      </c>
      <c r="J165" s="405">
        <f>SUM(J166+J171)</f>
        <v>0</v>
      </c>
      <c r="K165" s="405">
        <f>SUM(K166+K171)</f>
        <v>0</v>
      </c>
      <c r="L165" s="405">
        <f>SUM(L166+L171)</f>
        <v>0</v>
      </c>
    </row>
    <row r="166" spans="1:12" ht="44.25" hidden="1" customHeight="1" collapsed="1">
      <c r="A166" s="397">
        <v>2</v>
      </c>
      <c r="B166" s="396">
        <v>9</v>
      </c>
      <c r="C166" s="396">
        <v>2</v>
      </c>
      <c r="D166" s="413">
        <v>1</v>
      </c>
      <c r="E166" s="412"/>
      <c r="F166" s="411"/>
      <c r="G166" s="438" t="s">
        <v>113</v>
      </c>
      <c r="H166" s="383">
        <v>137</v>
      </c>
      <c r="I166" s="408">
        <f>I167</f>
        <v>0</v>
      </c>
      <c r="J166" s="409">
        <f>J167</f>
        <v>0</v>
      </c>
      <c r="K166" s="408">
        <f>K167</f>
        <v>0</v>
      </c>
      <c r="L166" s="410">
        <f>L167</f>
        <v>0</v>
      </c>
    </row>
    <row r="167" spans="1:12" ht="40.5" hidden="1" customHeight="1" collapsed="1">
      <c r="A167" s="414">
        <v>2</v>
      </c>
      <c r="B167" s="413">
        <v>9</v>
      </c>
      <c r="C167" s="413">
        <v>2</v>
      </c>
      <c r="D167" s="396">
        <v>1</v>
      </c>
      <c r="E167" s="395">
        <v>1</v>
      </c>
      <c r="F167" s="394"/>
      <c r="G167" s="438" t="s">
        <v>112</v>
      </c>
      <c r="H167" s="383">
        <v>138</v>
      </c>
      <c r="I167" s="405">
        <f>SUM(I168:I170)</f>
        <v>0</v>
      </c>
      <c r="J167" s="406">
        <f>SUM(J168:J170)</f>
        <v>0</v>
      </c>
      <c r="K167" s="405">
        <f>SUM(K168:K170)</f>
        <v>0</v>
      </c>
      <c r="L167" s="400">
        <f>SUM(L168:L170)</f>
        <v>0</v>
      </c>
    </row>
    <row r="168" spans="1:12" ht="53.25" hidden="1" customHeight="1" collapsed="1">
      <c r="A168" s="404">
        <v>2</v>
      </c>
      <c r="B168" s="422">
        <v>9</v>
      </c>
      <c r="C168" s="422">
        <v>2</v>
      </c>
      <c r="D168" s="422">
        <v>1</v>
      </c>
      <c r="E168" s="428">
        <v>1</v>
      </c>
      <c r="F168" s="421">
        <v>1</v>
      </c>
      <c r="G168" s="438" t="s">
        <v>111</v>
      </c>
      <c r="H168" s="383">
        <v>139</v>
      </c>
      <c r="I168" s="439">
        <v>0</v>
      </c>
      <c r="J168" s="447">
        <v>0</v>
      </c>
      <c r="K168" s="447">
        <v>0</v>
      </c>
      <c r="L168" s="447">
        <v>0</v>
      </c>
    </row>
    <row r="169" spans="1:12" ht="51.75" hidden="1" customHeight="1" collapsed="1">
      <c r="A169" s="397">
        <v>2</v>
      </c>
      <c r="B169" s="396">
        <v>9</v>
      </c>
      <c r="C169" s="396">
        <v>2</v>
      </c>
      <c r="D169" s="396">
        <v>1</v>
      </c>
      <c r="E169" s="395">
        <v>1</v>
      </c>
      <c r="F169" s="394">
        <v>2</v>
      </c>
      <c r="G169" s="438" t="s">
        <v>110</v>
      </c>
      <c r="H169" s="383">
        <v>140</v>
      </c>
      <c r="I169" s="429">
        <v>0</v>
      </c>
      <c r="J169" s="399">
        <v>0</v>
      </c>
      <c r="K169" s="399">
        <v>0</v>
      </c>
      <c r="L169" s="399">
        <v>0</v>
      </c>
    </row>
    <row r="170" spans="1:12" ht="54.75" hidden="1" customHeight="1" collapsed="1">
      <c r="A170" s="397">
        <v>2</v>
      </c>
      <c r="B170" s="396">
        <v>9</v>
      </c>
      <c r="C170" s="396">
        <v>2</v>
      </c>
      <c r="D170" s="396">
        <v>1</v>
      </c>
      <c r="E170" s="395">
        <v>1</v>
      </c>
      <c r="F170" s="394">
        <v>3</v>
      </c>
      <c r="G170" s="438" t="s">
        <v>109</v>
      </c>
      <c r="H170" s="383">
        <v>141</v>
      </c>
      <c r="I170" s="429">
        <v>0</v>
      </c>
      <c r="J170" s="429">
        <v>0</v>
      </c>
      <c r="K170" s="429">
        <v>0</v>
      </c>
      <c r="L170" s="429">
        <v>0</v>
      </c>
    </row>
    <row r="171" spans="1:12" ht="39" hidden="1" customHeight="1" collapsed="1">
      <c r="A171" s="459">
        <v>2</v>
      </c>
      <c r="B171" s="459">
        <v>9</v>
      </c>
      <c r="C171" s="459">
        <v>2</v>
      </c>
      <c r="D171" s="459">
        <v>2</v>
      </c>
      <c r="E171" s="459"/>
      <c r="F171" s="459"/>
      <c r="G171" s="393" t="s">
        <v>108</v>
      </c>
      <c r="H171" s="383">
        <v>142</v>
      </c>
      <c r="I171" s="405">
        <f>I172</f>
        <v>0</v>
      </c>
      <c r="J171" s="406">
        <f>J172</f>
        <v>0</v>
      </c>
      <c r="K171" s="405">
        <f>K172</f>
        <v>0</v>
      </c>
      <c r="L171" s="400">
        <f>L172</f>
        <v>0</v>
      </c>
    </row>
    <row r="172" spans="1:12" ht="43.5" hidden="1" customHeight="1" collapsed="1">
      <c r="A172" s="397">
        <v>2</v>
      </c>
      <c r="B172" s="396">
        <v>9</v>
      </c>
      <c r="C172" s="396">
        <v>2</v>
      </c>
      <c r="D172" s="396">
        <v>2</v>
      </c>
      <c r="E172" s="395">
        <v>1</v>
      </c>
      <c r="F172" s="394"/>
      <c r="G172" s="438" t="s">
        <v>107</v>
      </c>
      <c r="H172" s="383">
        <v>143</v>
      </c>
      <c r="I172" s="408">
        <f>SUM(I173:I175)</f>
        <v>0</v>
      </c>
      <c r="J172" s="408">
        <f>SUM(J173:J175)</f>
        <v>0</v>
      </c>
      <c r="K172" s="408">
        <f>SUM(K173:K175)</f>
        <v>0</v>
      </c>
      <c r="L172" s="408">
        <f>SUM(L173:L175)</f>
        <v>0</v>
      </c>
    </row>
    <row r="173" spans="1:12" ht="54.75" hidden="1" customHeight="1" collapsed="1">
      <c r="A173" s="397">
        <v>2</v>
      </c>
      <c r="B173" s="396">
        <v>9</v>
      </c>
      <c r="C173" s="396">
        <v>2</v>
      </c>
      <c r="D173" s="396">
        <v>2</v>
      </c>
      <c r="E173" s="396">
        <v>1</v>
      </c>
      <c r="F173" s="394">
        <v>1</v>
      </c>
      <c r="G173" s="442" t="s">
        <v>106</v>
      </c>
      <c r="H173" s="383">
        <v>144</v>
      </c>
      <c r="I173" s="429">
        <v>0</v>
      </c>
      <c r="J173" s="447">
        <v>0</v>
      </c>
      <c r="K173" s="447">
        <v>0</v>
      </c>
      <c r="L173" s="447">
        <v>0</v>
      </c>
    </row>
    <row r="174" spans="1:12" ht="54" hidden="1" customHeight="1" collapsed="1">
      <c r="A174" s="403">
        <v>2</v>
      </c>
      <c r="B174" s="407">
        <v>9</v>
      </c>
      <c r="C174" s="403">
        <v>2</v>
      </c>
      <c r="D174" s="402">
        <v>2</v>
      </c>
      <c r="E174" s="402">
        <v>1</v>
      </c>
      <c r="F174" s="401">
        <v>2</v>
      </c>
      <c r="G174" s="407" t="s">
        <v>105</v>
      </c>
      <c r="H174" s="383">
        <v>145</v>
      </c>
      <c r="I174" s="447">
        <v>0</v>
      </c>
      <c r="J174" s="392">
        <v>0</v>
      </c>
      <c r="K174" s="392">
        <v>0</v>
      </c>
      <c r="L174" s="392">
        <v>0</v>
      </c>
    </row>
    <row r="175" spans="1:12" ht="54" hidden="1" customHeight="1" collapsed="1">
      <c r="A175" s="396">
        <v>2</v>
      </c>
      <c r="B175" s="417">
        <v>9</v>
      </c>
      <c r="C175" s="422">
        <v>2</v>
      </c>
      <c r="D175" s="428">
        <v>2</v>
      </c>
      <c r="E175" s="428">
        <v>1</v>
      </c>
      <c r="F175" s="421">
        <v>3</v>
      </c>
      <c r="G175" s="417" t="s">
        <v>104</v>
      </c>
      <c r="H175" s="383">
        <v>146</v>
      </c>
      <c r="I175" s="399">
        <v>0</v>
      </c>
      <c r="J175" s="399">
        <v>0</v>
      </c>
      <c r="K175" s="399">
        <v>0</v>
      </c>
      <c r="L175" s="399">
        <v>0</v>
      </c>
    </row>
    <row r="176" spans="1:12" ht="76.5" hidden="1" customHeight="1" collapsed="1">
      <c r="A176" s="434">
        <v>3</v>
      </c>
      <c r="B176" s="431"/>
      <c r="C176" s="434"/>
      <c r="D176" s="433"/>
      <c r="E176" s="433"/>
      <c r="F176" s="432"/>
      <c r="G176" s="458" t="s">
        <v>103</v>
      </c>
      <c r="H176" s="383">
        <v>147</v>
      </c>
      <c r="I176" s="400">
        <f>SUM(I177+I230+I295)</f>
        <v>0</v>
      </c>
      <c r="J176" s="406">
        <f>SUM(J177+J230+J295)</f>
        <v>0</v>
      </c>
      <c r="K176" s="405">
        <f>SUM(K177+K230+K295)</f>
        <v>0</v>
      </c>
      <c r="L176" s="400">
        <f>SUM(L177+L230+L295)</f>
        <v>0</v>
      </c>
    </row>
    <row r="177" spans="1:16" ht="34.5" hidden="1" customHeight="1" collapsed="1">
      <c r="A177" s="457">
        <v>3</v>
      </c>
      <c r="B177" s="434">
        <v>1</v>
      </c>
      <c r="C177" s="456"/>
      <c r="D177" s="455"/>
      <c r="E177" s="455"/>
      <c r="F177" s="454"/>
      <c r="G177" s="453" t="s">
        <v>102</v>
      </c>
      <c r="H177" s="383">
        <v>148</v>
      </c>
      <c r="I177" s="400">
        <f>SUM(I178+I201+I208+I220+I224)</f>
        <v>0</v>
      </c>
      <c r="J177" s="410">
        <f>SUM(J178+J201+J208+J220+J224)</f>
        <v>0</v>
      </c>
      <c r="K177" s="410">
        <f>SUM(K178+K201+K208+K220+K224)</f>
        <v>0</v>
      </c>
      <c r="L177" s="410">
        <f>SUM(L178+L201+L208+L220+L224)</f>
        <v>0</v>
      </c>
    </row>
    <row r="178" spans="1:16" ht="30.75" hidden="1" customHeight="1" collapsed="1">
      <c r="A178" s="413">
        <v>3</v>
      </c>
      <c r="B178" s="438">
        <v>1</v>
      </c>
      <c r="C178" s="413">
        <v>1</v>
      </c>
      <c r="D178" s="412"/>
      <c r="E178" s="412"/>
      <c r="F178" s="452"/>
      <c r="G178" s="397" t="s">
        <v>101</v>
      </c>
      <c r="H178" s="383">
        <v>149</v>
      </c>
      <c r="I178" s="410">
        <f>SUM(I179+I182+I187+I193+I198)</f>
        <v>0</v>
      </c>
      <c r="J178" s="406">
        <f>SUM(J179+J182+J187+J193+J198)</f>
        <v>0</v>
      </c>
      <c r="K178" s="405">
        <f>SUM(K179+K182+K187+K193+K198)</f>
        <v>0</v>
      </c>
      <c r="L178" s="400">
        <f>SUM(L179+L182+L187+L193+L198)</f>
        <v>0</v>
      </c>
    </row>
    <row r="179" spans="1:16" ht="12.75" hidden="1" customHeight="1" collapsed="1">
      <c r="A179" s="396">
        <v>3</v>
      </c>
      <c r="B179" s="393">
        <v>1</v>
      </c>
      <c r="C179" s="396">
        <v>1</v>
      </c>
      <c r="D179" s="395">
        <v>1</v>
      </c>
      <c r="E179" s="395"/>
      <c r="F179" s="451"/>
      <c r="G179" s="397" t="s">
        <v>100</v>
      </c>
      <c r="H179" s="383">
        <v>150</v>
      </c>
      <c r="I179" s="400">
        <f t="shared" ref="I179:L180" si="18">I180</f>
        <v>0</v>
      </c>
      <c r="J179" s="409">
        <f t="shared" si="18"/>
        <v>0</v>
      </c>
      <c r="K179" s="408">
        <f t="shared" si="18"/>
        <v>0</v>
      </c>
      <c r="L179" s="410">
        <f t="shared" si="18"/>
        <v>0</v>
      </c>
    </row>
    <row r="180" spans="1:16" ht="13.5" hidden="1" customHeight="1" collapsed="1">
      <c r="A180" s="396">
        <v>3</v>
      </c>
      <c r="B180" s="393">
        <v>1</v>
      </c>
      <c r="C180" s="396">
        <v>1</v>
      </c>
      <c r="D180" s="395">
        <v>1</v>
      </c>
      <c r="E180" s="395">
        <v>1</v>
      </c>
      <c r="F180" s="415"/>
      <c r="G180" s="397" t="s">
        <v>99</v>
      </c>
      <c r="H180" s="383">
        <v>151</v>
      </c>
      <c r="I180" s="410">
        <f t="shared" si="18"/>
        <v>0</v>
      </c>
      <c r="J180" s="400">
        <f t="shared" si="18"/>
        <v>0</v>
      </c>
      <c r="K180" s="400">
        <f t="shared" si="18"/>
        <v>0</v>
      </c>
      <c r="L180" s="400">
        <f t="shared" si="18"/>
        <v>0</v>
      </c>
    </row>
    <row r="181" spans="1:16" ht="13.5" hidden="1" customHeight="1" collapsed="1">
      <c r="A181" s="396">
        <v>3</v>
      </c>
      <c r="B181" s="393">
        <v>1</v>
      </c>
      <c r="C181" s="396">
        <v>1</v>
      </c>
      <c r="D181" s="395">
        <v>1</v>
      </c>
      <c r="E181" s="395">
        <v>1</v>
      </c>
      <c r="F181" s="415">
        <v>1</v>
      </c>
      <c r="G181" s="397" t="s">
        <v>99</v>
      </c>
      <c r="H181" s="383">
        <v>152</v>
      </c>
      <c r="I181" s="392">
        <v>0</v>
      </c>
      <c r="J181" s="392">
        <v>0</v>
      </c>
      <c r="K181" s="392">
        <v>0</v>
      </c>
      <c r="L181" s="392">
        <v>0</v>
      </c>
    </row>
    <row r="182" spans="1:16" ht="14.25" hidden="1" customHeight="1" collapsed="1">
      <c r="A182" s="413">
        <v>3</v>
      </c>
      <c r="B182" s="412">
        <v>1</v>
      </c>
      <c r="C182" s="412">
        <v>1</v>
      </c>
      <c r="D182" s="412">
        <v>2</v>
      </c>
      <c r="E182" s="412"/>
      <c r="F182" s="411"/>
      <c r="G182" s="438" t="s">
        <v>98</v>
      </c>
      <c r="H182" s="383">
        <v>153</v>
      </c>
      <c r="I182" s="410">
        <f>I183</f>
        <v>0</v>
      </c>
      <c r="J182" s="409">
        <f>J183</f>
        <v>0</v>
      </c>
      <c r="K182" s="408">
        <f>K183</f>
        <v>0</v>
      </c>
      <c r="L182" s="410">
        <f>L183</f>
        <v>0</v>
      </c>
    </row>
    <row r="183" spans="1:16" ht="13.5" hidden="1" customHeight="1" collapsed="1">
      <c r="A183" s="396">
        <v>3</v>
      </c>
      <c r="B183" s="395">
        <v>1</v>
      </c>
      <c r="C183" s="395">
        <v>1</v>
      </c>
      <c r="D183" s="395">
        <v>2</v>
      </c>
      <c r="E183" s="395">
        <v>1</v>
      </c>
      <c r="F183" s="394"/>
      <c r="G183" s="438" t="s">
        <v>98</v>
      </c>
      <c r="H183" s="383">
        <v>154</v>
      </c>
      <c r="I183" s="400">
        <f>SUM(I184:I186)</f>
        <v>0</v>
      </c>
      <c r="J183" s="406">
        <f>SUM(J184:J186)</f>
        <v>0</v>
      </c>
      <c r="K183" s="405">
        <f>SUM(K184:K186)</f>
        <v>0</v>
      </c>
      <c r="L183" s="400">
        <f>SUM(L184:L186)</f>
        <v>0</v>
      </c>
    </row>
    <row r="184" spans="1:16" ht="14.25" hidden="1" customHeight="1" collapsed="1">
      <c r="A184" s="413">
        <v>3</v>
      </c>
      <c r="B184" s="412">
        <v>1</v>
      </c>
      <c r="C184" s="412">
        <v>1</v>
      </c>
      <c r="D184" s="412">
        <v>2</v>
      </c>
      <c r="E184" s="412">
        <v>1</v>
      </c>
      <c r="F184" s="411">
        <v>1</v>
      </c>
      <c r="G184" s="438" t="s">
        <v>97</v>
      </c>
      <c r="H184" s="383">
        <v>155</v>
      </c>
      <c r="I184" s="447">
        <v>0</v>
      </c>
      <c r="J184" s="447">
        <v>0</v>
      </c>
      <c r="K184" s="447">
        <v>0</v>
      </c>
      <c r="L184" s="399">
        <v>0</v>
      </c>
    </row>
    <row r="185" spans="1:16" ht="14.25" hidden="1" customHeight="1" collapsed="1">
      <c r="A185" s="396">
        <v>3</v>
      </c>
      <c r="B185" s="395">
        <v>1</v>
      </c>
      <c r="C185" s="395">
        <v>1</v>
      </c>
      <c r="D185" s="395">
        <v>2</v>
      </c>
      <c r="E185" s="395">
        <v>1</v>
      </c>
      <c r="F185" s="394">
        <v>2</v>
      </c>
      <c r="G185" s="393" t="s">
        <v>96</v>
      </c>
      <c r="H185" s="383">
        <v>156</v>
      </c>
      <c r="I185" s="392">
        <v>0</v>
      </c>
      <c r="J185" s="392">
        <v>0</v>
      </c>
      <c r="K185" s="392">
        <v>0</v>
      </c>
      <c r="L185" s="392">
        <v>0</v>
      </c>
    </row>
    <row r="186" spans="1:16" ht="26.25" hidden="1" customHeight="1" collapsed="1">
      <c r="A186" s="413">
        <v>3</v>
      </c>
      <c r="B186" s="412">
        <v>1</v>
      </c>
      <c r="C186" s="412">
        <v>1</v>
      </c>
      <c r="D186" s="412">
        <v>2</v>
      </c>
      <c r="E186" s="412">
        <v>1</v>
      </c>
      <c r="F186" s="411">
        <v>3</v>
      </c>
      <c r="G186" s="438" t="s">
        <v>95</v>
      </c>
      <c r="H186" s="383">
        <v>157</v>
      </c>
      <c r="I186" s="447">
        <v>0</v>
      </c>
      <c r="J186" s="447">
        <v>0</v>
      </c>
      <c r="K186" s="447">
        <v>0</v>
      </c>
      <c r="L186" s="399">
        <v>0</v>
      </c>
    </row>
    <row r="187" spans="1:16" ht="14.25" hidden="1" customHeight="1" collapsed="1">
      <c r="A187" s="396">
        <v>3</v>
      </c>
      <c r="B187" s="395">
        <v>1</v>
      </c>
      <c r="C187" s="395">
        <v>1</v>
      </c>
      <c r="D187" s="395">
        <v>3</v>
      </c>
      <c r="E187" s="395"/>
      <c r="F187" s="394"/>
      <c r="G187" s="393" t="s">
        <v>94</v>
      </c>
      <c r="H187" s="383">
        <v>158</v>
      </c>
      <c r="I187" s="400">
        <f>I188</f>
        <v>0</v>
      </c>
      <c r="J187" s="406">
        <f>J188</f>
        <v>0</v>
      </c>
      <c r="K187" s="405">
        <f>K188</f>
        <v>0</v>
      </c>
      <c r="L187" s="400">
        <f>L188</f>
        <v>0</v>
      </c>
    </row>
    <row r="188" spans="1:16" ht="14.25" hidden="1" customHeight="1" collapsed="1">
      <c r="A188" s="396">
        <v>3</v>
      </c>
      <c r="B188" s="395">
        <v>1</v>
      </c>
      <c r="C188" s="395">
        <v>1</v>
      </c>
      <c r="D188" s="395">
        <v>3</v>
      </c>
      <c r="E188" s="395">
        <v>1</v>
      </c>
      <c r="F188" s="394"/>
      <c r="G188" s="393" t="s">
        <v>94</v>
      </c>
      <c r="H188" s="383">
        <v>159</v>
      </c>
      <c r="I188" s="400">
        <f t="shared" ref="I188:P188" si="19">SUM(I189:I192)</f>
        <v>0</v>
      </c>
      <c r="J188" s="400">
        <f t="shared" si="19"/>
        <v>0</v>
      </c>
      <c r="K188" s="400">
        <f t="shared" si="19"/>
        <v>0</v>
      </c>
      <c r="L188" s="400">
        <f t="shared" si="19"/>
        <v>0</v>
      </c>
      <c r="M188" s="400">
        <f t="shared" si="19"/>
        <v>0</v>
      </c>
      <c r="N188" s="400">
        <f t="shared" si="19"/>
        <v>0</v>
      </c>
      <c r="O188" s="400">
        <f t="shared" si="19"/>
        <v>0</v>
      </c>
      <c r="P188" s="400">
        <f t="shared" si="19"/>
        <v>0</v>
      </c>
    </row>
    <row r="189" spans="1:16" ht="13.5" hidden="1" customHeight="1" collapsed="1">
      <c r="A189" s="396">
        <v>3</v>
      </c>
      <c r="B189" s="395">
        <v>1</v>
      </c>
      <c r="C189" s="395">
        <v>1</v>
      </c>
      <c r="D189" s="395">
        <v>3</v>
      </c>
      <c r="E189" s="395">
        <v>1</v>
      </c>
      <c r="F189" s="394">
        <v>1</v>
      </c>
      <c r="G189" s="393" t="s">
        <v>93</v>
      </c>
      <c r="H189" s="383">
        <v>160</v>
      </c>
      <c r="I189" s="392">
        <v>0</v>
      </c>
      <c r="J189" s="392">
        <v>0</v>
      </c>
      <c r="K189" s="392">
        <v>0</v>
      </c>
      <c r="L189" s="399">
        <v>0</v>
      </c>
    </row>
    <row r="190" spans="1:16" ht="15.75" hidden="1" customHeight="1" collapsed="1">
      <c r="A190" s="396">
        <v>3</v>
      </c>
      <c r="B190" s="395">
        <v>1</v>
      </c>
      <c r="C190" s="395">
        <v>1</v>
      </c>
      <c r="D190" s="395">
        <v>3</v>
      </c>
      <c r="E190" s="395">
        <v>1</v>
      </c>
      <c r="F190" s="394">
        <v>2</v>
      </c>
      <c r="G190" s="393" t="s">
        <v>92</v>
      </c>
      <c r="H190" s="383">
        <v>161</v>
      </c>
      <c r="I190" s="447">
        <v>0</v>
      </c>
      <c r="J190" s="392">
        <v>0</v>
      </c>
      <c r="K190" s="392">
        <v>0</v>
      </c>
      <c r="L190" s="392">
        <v>0</v>
      </c>
    </row>
    <row r="191" spans="1:16" ht="15.75" hidden="1" customHeight="1" collapsed="1">
      <c r="A191" s="396">
        <v>3</v>
      </c>
      <c r="B191" s="395">
        <v>1</v>
      </c>
      <c r="C191" s="395">
        <v>1</v>
      </c>
      <c r="D191" s="395">
        <v>3</v>
      </c>
      <c r="E191" s="395">
        <v>1</v>
      </c>
      <c r="F191" s="394">
        <v>3</v>
      </c>
      <c r="G191" s="397" t="s">
        <v>91</v>
      </c>
      <c r="H191" s="383">
        <v>162</v>
      </c>
      <c r="I191" s="447">
        <v>0</v>
      </c>
      <c r="J191" s="392">
        <v>0</v>
      </c>
      <c r="K191" s="392">
        <v>0</v>
      </c>
      <c r="L191" s="392">
        <v>0</v>
      </c>
    </row>
    <row r="192" spans="1:16" ht="27" hidden="1" customHeight="1" collapsed="1">
      <c r="A192" s="403">
        <v>3</v>
      </c>
      <c r="B192" s="402">
        <v>1</v>
      </c>
      <c r="C192" s="402">
        <v>1</v>
      </c>
      <c r="D192" s="402">
        <v>3</v>
      </c>
      <c r="E192" s="402">
        <v>1</v>
      </c>
      <c r="F192" s="401">
        <v>4</v>
      </c>
      <c r="G192" s="450" t="s">
        <v>90</v>
      </c>
      <c r="H192" s="383">
        <v>163</v>
      </c>
      <c r="I192" s="449">
        <v>0</v>
      </c>
      <c r="J192" s="448">
        <v>0</v>
      </c>
      <c r="K192" s="392">
        <v>0</v>
      </c>
      <c r="L192" s="392">
        <v>0</v>
      </c>
    </row>
    <row r="193" spans="1:12" ht="18" hidden="1" customHeight="1" collapsed="1">
      <c r="A193" s="403">
        <v>3</v>
      </c>
      <c r="B193" s="402">
        <v>1</v>
      </c>
      <c r="C193" s="402">
        <v>1</v>
      </c>
      <c r="D193" s="402">
        <v>4</v>
      </c>
      <c r="E193" s="402"/>
      <c r="F193" s="401"/>
      <c r="G193" s="407" t="s">
        <v>89</v>
      </c>
      <c r="H193" s="383">
        <v>163</v>
      </c>
      <c r="I193" s="400">
        <f>I194</f>
        <v>0</v>
      </c>
      <c r="J193" s="446">
        <f>J194</f>
        <v>0</v>
      </c>
      <c r="K193" s="445">
        <f>K194</f>
        <v>0</v>
      </c>
      <c r="L193" s="444">
        <f>L194</f>
        <v>0</v>
      </c>
    </row>
    <row r="194" spans="1:12" ht="13.5" hidden="1" customHeight="1" collapsed="1">
      <c r="A194" s="396">
        <v>3</v>
      </c>
      <c r="B194" s="395">
        <v>1</v>
      </c>
      <c r="C194" s="395">
        <v>1</v>
      </c>
      <c r="D194" s="395">
        <v>4</v>
      </c>
      <c r="E194" s="395">
        <v>1</v>
      </c>
      <c r="F194" s="394"/>
      <c r="G194" s="407" t="s">
        <v>89</v>
      </c>
      <c r="H194" s="383">
        <v>164</v>
      </c>
      <c r="I194" s="410">
        <f>SUM(I195:I197)</f>
        <v>0</v>
      </c>
      <c r="J194" s="406">
        <f>SUM(J195:J197)</f>
        <v>0</v>
      </c>
      <c r="K194" s="405">
        <f>SUM(K195:K197)</f>
        <v>0</v>
      </c>
      <c r="L194" s="400">
        <f>SUM(L195:L197)</f>
        <v>0</v>
      </c>
    </row>
    <row r="195" spans="1:12" ht="17.25" hidden="1" customHeight="1" collapsed="1">
      <c r="A195" s="396">
        <v>3</v>
      </c>
      <c r="B195" s="395">
        <v>1</v>
      </c>
      <c r="C195" s="395">
        <v>1</v>
      </c>
      <c r="D195" s="395">
        <v>4</v>
      </c>
      <c r="E195" s="395">
        <v>1</v>
      </c>
      <c r="F195" s="394">
        <v>1</v>
      </c>
      <c r="G195" s="393" t="s">
        <v>88</v>
      </c>
      <c r="H195" s="383">
        <v>165</v>
      </c>
      <c r="I195" s="392">
        <v>0</v>
      </c>
      <c r="J195" s="392">
        <v>0</v>
      </c>
      <c r="K195" s="392">
        <v>0</v>
      </c>
      <c r="L195" s="399">
        <v>0</v>
      </c>
    </row>
    <row r="196" spans="1:12" ht="25.5" hidden="1" customHeight="1" collapsed="1">
      <c r="A196" s="413">
        <v>3</v>
      </c>
      <c r="B196" s="412">
        <v>1</v>
      </c>
      <c r="C196" s="412">
        <v>1</v>
      </c>
      <c r="D196" s="412">
        <v>4</v>
      </c>
      <c r="E196" s="412">
        <v>1</v>
      </c>
      <c r="F196" s="411">
        <v>2</v>
      </c>
      <c r="G196" s="438" t="s">
        <v>87</v>
      </c>
      <c r="H196" s="383">
        <v>166</v>
      </c>
      <c r="I196" s="447">
        <v>0</v>
      </c>
      <c r="J196" s="447">
        <v>0</v>
      </c>
      <c r="K196" s="447">
        <v>0</v>
      </c>
      <c r="L196" s="392">
        <v>0</v>
      </c>
    </row>
    <row r="197" spans="1:12" ht="14.25" hidden="1" customHeight="1" collapsed="1">
      <c r="A197" s="396">
        <v>3</v>
      </c>
      <c r="B197" s="395">
        <v>1</v>
      </c>
      <c r="C197" s="395">
        <v>1</v>
      </c>
      <c r="D197" s="395">
        <v>4</v>
      </c>
      <c r="E197" s="395">
        <v>1</v>
      </c>
      <c r="F197" s="394">
        <v>3</v>
      </c>
      <c r="G197" s="393" t="s">
        <v>86</v>
      </c>
      <c r="H197" s="383">
        <v>167</v>
      </c>
      <c r="I197" s="447">
        <v>0</v>
      </c>
      <c r="J197" s="447">
        <v>0</v>
      </c>
      <c r="K197" s="447">
        <v>0</v>
      </c>
      <c r="L197" s="392">
        <v>0</v>
      </c>
    </row>
    <row r="198" spans="1:12" ht="25.5" hidden="1" customHeight="1" collapsed="1">
      <c r="A198" s="396">
        <v>3</v>
      </c>
      <c r="B198" s="395">
        <v>1</v>
      </c>
      <c r="C198" s="395">
        <v>1</v>
      </c>
      <c r="D198" s="395">
        <v>5</v>
      </c>
      <c r="E198" s="395"/>
      <c r="F198" s="394"/>
      <c r="G198" s="393" t="s">
        <v>85</v>
      </c>
      <c r="H198" s="383">
        <v>168</v>
      </c>
      <c r="I198" s="400">
        <f t="shared" ref="I198:L199" si="20">I199</f>
        <v>0</v>
      </c>
      <c r="J198" s="406">
        <f t="shared" si="20"/>
        <v>0</v>
      </c>
      <c r="K198" s="405">
        <f t="shared" si="20"/>
        <v>0</v>
      </c>
      <c r="L198" s="400">
        <f t="shared" si="20"/>
        <v>0</v>
      </c>
    </row>
    <row r="199" spans="1:12" ht="26.25" hidden="1" customHeight="1" collapsed="1">
      <c r="A199" s="403">
        <v>3</v>
      </c>
      <c r="B199" s="402">
        <v>1</v>
      </c>
      <c r="C199" s="402">
        <v>1</v>
      </c>
      <c r="D199" s="402">
        <v>5</v>
      </c>
      <c r="E199" s="402">
        <v>1</v>
      </c>
      <c r="F199" s="401"/>
      <c r="G199" s="393" t="s">
        <v>85</v>
      </c>
      <c r="H199" s="383">
        <v>169</v>
      </c>
      <c r="I199" s="405">
        <f t="shared" si="20"/>
        <v>0</v>
      </c>
      <c r="J199" s="405">
        <f t="shared" si="20"/>
        <v>0</v>
      </c>
      <c r="K199" s="405">
        <f t="shared" si="20"/>
        <v>0</v>
      </c>
      <c r="L199" s="405">
        <f t="shared" si="20"/>
        <v>0</v>
      </c>
    </row>
    <row r="200" spans="1:12" ht="27" hidden="1" customHeight="1" collapsed="1">
      <c r="A200" s="396">
        <v>3</v>
      </c>
      <c r="B200" s="395">
        <v>1</v>
      </c>
      <c r="C200" s="395">
        <v>1</v>
      </c>
      <c r="D200" s="395">
        <v>5</v>
      </c>
      <c r="E200" s="395">
        <v>1</v>
      </c>
      <c r="F200" s="394">
        <v>1</v>
      </c>
      <c r="G200" s="393" t="s">
        <v>85</v>
      </c>
      <c r="H200" s="383">
        <v>170</v>
      </c>
      <c r="I200" s="447">
        <v>0</v>
      </c>
      <c r="J200" s="392">
        <v>0</v>
      </c>
      <c r="K200" s="392">
        <v>0</v>
      </c>
      <c r="L200" s="392">
        <v>0</v>
      </c>
    </row>
    <row r="201" spans="1:12" ht="26.25" hidden="1" customHeight="1" collapsed="1">
      <c r="A201" s="403">
        <v>3</v>
      </c>
      <c r="B201" s="402">
        <v>1</v>
      </c>
      <c r="C201" s="402">
        <v>2</v>
      </c>
      <c r="D201" s="402"/>
      <c r="E201" s="402"/>
      <c r="F201" s="401"/>
      <c r="G201" s="407" t="s">
        <v>84</v>
      </c>
      <c r="H201" s="383">
        <v>171</v>
      </c>
      <c r="I201" s="400">
        <f t="shared" ref="I201:L202" si="21">I202</f>
        <v>0</v>
      </c>
      <c r="J201" s="446">
        <f t="shared" si="21"/>
        <v>0</v>
      </c>
      <c r="K201" s="445">
        <f t="shared" si="21"/>
        <v>0</v>
      </c>
      <c r="L201" s="444">
        <f t="shared" si="21"/>
        <v>0</v>
      </c>
    </row>
    <row r="202" spans="1:12" ht="25.5" hidden="1" customHeight="1" collapsed="1">
      <c r="A202" s="396">
        <v>3</v>
      </c>
      <c r="B202" s="395">
        <v>1</v>
      </c>
      <c r="C202" s="395">
        <v>2</v>
      </c>
      <c r="D202" s="395">
        <v>1</v>
      </c>
      <c r="E202" s="395"/>
      <c r="F202" s="394"/>
      <c r="G202" s="407" t="s">
        <v>84</v>
      </c>
      <c r="H202" s="383">
        <v>172</v>
      </c>
      <c r="I202" s="410">
        <f t="shared" si="21"/>
        <v>0</v>
      </c>
      <c r="J202" s="406">
        <f t="shared" si="21"/>
        <v>0</v>
      </c>
      <c r="K202" s="405">
        <f t="shared" si="21"/>
        <v>0</v>
      </c>
      <c r="L202" s="400">
        <f t="shared" si="21"/>
        <v>0</v>
      </c>
    </row>
    <row r="203" spans="1:12" ht="26.25" hidden="1" customHeight="1" collapsed="1">
      <c r="A203" s="413">
        <v>3</v>
      </c>
      <c r="B203" s="412">
        <v>1</v>
      </c>
      <c r="C203" s="412">
        <v>2</v>
      </c>
      <c r="D203" s="412">
        <v>1</v>
      </c>
      <c r="E203" s="412">
        <v>1</v>
      </c>
      <c r="F203" s="411"/>
      <c r="G203" s="407" t="s">
        <v>84</v>
      </c>
      <c r="H203" s="383">
        <v>173</v>
      </c>
      <c r="I203" s="400">
        <f>SUM(I204:I207)</f>
        <v>0</v>
      </c>
      <c r="J203" s="409">
        <f>SUM(J204:J207)</f>
        <v>0</v>
      </c>
      <c r="K203" s="408">
        <f>SUM(K204:K207)</f>
        <v>0</v>
      </c>
      <c r="L203" s="410">
        <f>SUM(L204:L207)</f>
        <v>0</v>
      </c>
    </row>
    <row r="204" spans="1:12" ht="41.25" hidden="1" customHeight="1" collapsed="1">
      <c r="A204" s="396">
        <v>3</v>
      </c>
      <c r="B204" s="395">
        <v>1</v>
      </c>
      <c r="C204" s="395">
        <v>2</v>
      </c>
      <c r="D204" s="395">
        <v>1</v>
      </c>
      <c r="E204" s="395">
        <v>1</v>
      </c>
      <c r="F204" s="394">
        <v>2</v>
      </c>
      <c r="G204" s="393" t="s">
        <v>83</v>
      </c>
      <c r="H204" s="383">
        <v>174</v>
      </c>
      <c r="I204" s="392">
        <v>0</v>
      </c>
      <c r="J204" s="392">
        <v>0</v>
      </c>
      <c r="K204" s="392">
        <v>0</v>
      </c>
      <c r="L204" s="392">
        <v>0</v>
      </c>
    </row>
    <row r="205" spans="1:12" ht="14.25" hidden="1" customHeight="1" collapsed="1">
      <c r="A205" s="396">
        <v>3</v>
      </c>
      <c r="B205" s="395">
        <v>1</v>
      </c>
      <c r="C205" s="395">
        <v>2</v>
      </c>
      <c r="D205" s="396">
        <v>1</v>
      </c>
      <c r="E205" s="395">
        <v>1</v>
      </c>
      <c r="F205" s="394">
        <v>3</v>
      </c>
      <c r="G205" s="393" t="s">
        <v>82</v>
      </c>
      <c r="H205" s="383">
        <v>175</v>
      </c>
      <c r="I205" s="392">
        <v>0</v>
      </c>
      <c r="J205" s="392">
        <v>0</v>
      </c>
      <c r="K205" s="392">
        <v>0</v>
      </c>
      <c r="L205" s="392">
        <v>0</v>
      </c>
    </row>
    <row r="206" spans="1:12" ht="18.75" hidden="1" customHeight="1" collapsed="1">
      <c r="A206" s="396">
        <v>3</v>
      </c>
      <c r="B206" s="395">
        <v>1</v>
      </c>
      <c r="C206" s="395">
        <v>2</v>
      </c>
      <c r="D206" s="396">
        <v>1</v>
      </c>
      <c r="E206" s="395">
        <v>1</v>
      </c>
      <c r="F206" s="394">
        <v>4</v>
      </c>
      <c r="G206" s="393" t="s">
        <v>81</v>
      </c>
      <c r="H206" s="383">
        <v>176</v>
      </c>
      <c r="I206" s="392">
        <v>0</v>
      </c>
      <c r="J206" s="392">
        <v>0</v>
      </c>
      <c r="K206" s="392">
        <v>0</v>
      </c>
      <c r="L206" s="392">
        <v>0</v>
      </c>
    </row>
    <row r="207" spans="1:12" ht="17.25" hidden="1" customHeight="1" collapsed="1">
      <c r="A207" s="403">
        <v>3</v>
      </c>
      <c r="B207" s="428">
        <v>1</v>
      </c>
      <c r="C207" s="428">
        <v>2</v>
      </c>
      <c r="D207" s="422">
        <v>1</v>
      </c>
      <c r="E207" s="428">
        <v>1</v>
      </c>
      <c r="F207" s="421">
        <v>5</v>
      </c>
      <c r="G207" s="417" t="s">
        <v>80</v>
      </c>
      <c r="H207" s="383">
        <v>177</v>
      </c>
      <c r="I207" s="392">
        <v>0</v>
      </c>
      <c r="J207" s="392">
        <v>0</v>
      </c>
      <c r="K207" s="392">
        <v>0</v>
      </c>
      <c r="L207" s="399">
        <v>0</v>
      </c>
    </row>
    <row r="208" spans="1:12" ht="15" hidden="1" customHeight="1" collapsed="1">
      <c r="A208" s="396">
        <v>3</v>
      </c>
      <c r="B208" s="395">
        <v>1</v>
      </c>
      <c r="C208" s="395">
        <v>3</v>
      </c>
      <c r="D208" s="396"/>
      <c r="E208" s="395"/>
      <c r="F208" s="394"/>
      <c r="G208" s="393" t="s">
        <v>79</v>
      </c>
      <c r="H208" s="383">
        <v>178</v>
      </c>
      <c r="I208" s="400">
        <f>SUM(I209+I212)</f>
        <v>0</v>
      </c>
      <c r="J208" s="406">
        <f>SUM(J209+J212)</f>
        <v>0</v>
      </c>
      <c r="K208" s="405">
        <f>SUM(K209+K212)</f>
        <v>0</v>
      </c>
      <c r="L208" s="400">
        <f>SUM(L209+L212)</f>
        <v>0</v>
      </c>
    </row>
    <row r="209" spans="1:16" ht="27.75" hidden="1" customHeight="1" collapsed="1">
      <c r="A209" s="413">
        <v>3</v>
      </c>
      <c r="B209" s="412">
        <v>1</v>
      </c>
      <c r="C209" s="412">
        <v>3</v>
      </c>
      <c r="D209" s="413">
        <v>1</v>
      </c>
      <c r="E209" s="396"/>
      <c r="F209" s="411"/>
      <c r="G209" s="438" t="s">
        <v>78</v>
      </c>
      <c r="H209" s="383">
        <v>179</v>
      </c>
      <c r="I209" s="410">
        <f t="shared" ref="I209:L210" si="22">I210</f>
        <v>0</v>
      </c>
      <c r="J209" s="409">
        <f t="shared" si="22"/>
        <v>0</v>
      </c>
      <c r="K209" s="408">
        <f t="shared" si="22"/>
        <v>0</v>
      </c>
      <c r="L209" s="410">
        <f t="shared" si="22"/>
        <v>0</v>
      </c>
    </row>
    <row r="210" spans="1:16" ht="30.75" hidden="1" customHeight="1" collapsed="1">
      <c r="A210" s="396">
        <v>3</v>
      </c>
      <c r="B210" s="395">
        <v>1</v>
      </c>
      <c r="C210" s="395">
        <v>3</v>
      </c>
      <c r="D210" s="396">
        <v>1</v>
      </c>
      <c r="E210" s="396">
        <v>1</v>
      </c>
      <c r="F210" s="394"/>
      <c r="G210" s="438" t="s">
        <v>78</v>
      </c>
      <c r="H210" s="383">
        <v>180</v>
      </c>
      <c r="I210" s="400">
        <f t="shared" si="22"/>
        <v>0</v>
      </c>
      <c r="J210" s="406">
        <f t="shared" si="22"/>
        <v>0</v>
      </c>
      <c r="K210" s="405">
        <f t="shared" si="22"/>
        <v>0</v>
      </c>
      <c r="L210" s="400">
        <f t="shared" si="22"/>
        <v>0</v>
      </c>
    </row>
    <row r="211" spans="1:16" ht="27.75" hidden="1" customHeight="1" collapsed="1">
      <c r="A211" s="396">
        <v>3</v>
      </c>
      <c r="B211" s="393">
        <v>1</v>
      </c>
      <c r="C211" s="396">
        <v>3</v>
      </c>
      <c r="D211" s="395">
        <v>1</v>
      </c>
      <c r="E211" s="395">
        <v>1</v>
      </c>
      <c r="F211" s="394">
        <v>1</v>
      </c>
      <c r="G211" s="438" t="s">
        <v>78</v>
      </c>
      <c r="H211" s="383">
        <v>181</v>
      </c>
      <c r="I211" s="399">
        <v>0</v>
      </c>
      <c r="J211" s="399">
        <v>0</v>
      </c>
      <c r="K211" s="399">
        <v>0</v>
      </c>
      <c r="L211" s="399">
        <v>0</v>
      </c>
    </row>
    <row r="212" spans="1:16" ht="15" hidden="1" customHeight="1" collapsed="1">
      <c r="A212" s="396">
        <v>3</v>
      </c>
      <c r="B212" s="393">
        <v>1</v>
      </c>
      <c r="C212" s="396">
        <v>3</v>
      </c>
      <c r="D212" s="395">
        <v>2</v>
      </c>
      <c r="E212" s="395"/>
      <c r="F212" s="394"/>
      <c r="G212" s="393" t="s">
        <v>72</v>
      </c>
      <c r="H212" s="383">
        <v>182</v>
      </c>
      <c r="I212" s="400">
        <f>I213</f>
        <v>0</v>
      </c>
      <c r="J212" s="406">
        <f>J213</f>
        <v>0</v>
      </c>
      <c r="K212" s="405">
        <f>K213</f>
        <v>0</v>
      </c>
      <c r="L212" s="400">
        <f>L213</f>
        <v>0</v>
      </c>
    </row>
    <row r="213" spans="1:16" ht="15.75" hidden="1" customHeight="1" collapsed="1">
      <c r="A213" s="413">
        <v>3</v>
      </c>
      <c r="B213" s="438">
        <v>1</v>
      </c>
      <c r="C213" s="413">
        <v>3</v>
      </c>
      <c r="D213" s="412">
        <v>2</v>
      </c>
      <c r="E213" s="412">
        <v>1</v>
      </c>
      <c r="F213" s="411"/>
      <c r="G213" s="393" t="s">
        <v>72</v>
      </c>
      <c r="H213" s="383">
        <v>183</v>
      </c>
      <c r="I213" s="400">
        <f>SUM(I214:I219)</f>
        <v>0</v>
      </c>
      <c r="J213" s="400">
        <f>SUM(J214:J219)</f>
        <v>0</v>
      </c>
      <c r="K213" s="400">
        <f>SUM(K214:K219)</f>
        <v>0</v>
      </c>
      <c r="L213" s="400">
        <f>SUM(L214:L219)</f>
        <v>0</v>
      </c>
      <c r="M213" s="443"/>
      <c r="N213" s="443"/>
      <c r="O213" s="443"/>
      <c r="P213" s="443"/>
    </row>
    <row r="214" spans="1:16" ht="15" hidden="1" customHeight="1" collapsed="1">
      <c r="A214" s="396">
        <v>3</v>
      </c>
      <c r="B214" s="393">
        <v>1</v>
      </c>
      <c r="C214" s="396">
        <v>3</v>
      </c>
      <c r="D214" s="395">
        <v>2</v>
      </c>
      <c r="E214" s="395">
        <v>1</v>
      </c>
      <c r="F214" s="394">
        <v>1</v>
      </c>
      <c r="G214" s="393" t="s">
        <v>77</v>
      </c>
      <c r="H214" s="383">
        <v>184</v>
      </c>
      <c r="I214" s="392">
        <v>0</v>
      </c>
      <c r="J214" s="392">
        <v>0</v>
      </c>
      <c r="K214" s="392">
        <v>0</v>
      </c>
      <c r="L214" s="399">
        <v>0</v>
      </c>
    </row>
    <row r="215" spans="1:16" ht="26.25" hidden="1" customHeight="1" collapsed="1">
      <c r="A215" s="396">
        <v>3</v>
      </c>
      <c r="B215" s="393">
        <v>1</v>
      </c>
      <c r="C215" s="396">
        <v>3</v>
      </c>
      <c r="D215" s="395">
        <v>2</v>
      </c>
      <c r="E215" s="395">
        <v>1</v>
      </c>
      <c r="F215" s="394">
        <v>2</v>
      </c>
      <c r="G215" s="393" t="s">
        <v>76</v>
      </c>
      <c r="H215" s="383">
        <v>185</v>
      </c>
      <c r="I215" s="392">
        <v>0</v>
      </c>
      <c r="J215" s="392">
        <v>0</v>
      </c>
      <c r="K215" s="392">
        <v>0</v>
      </c>
      <c r="L215" s="392">
        <v>0</v>
      </c>
    </row>
    <row r="216" spans="1:16" ht="16.5" hidden="1" customHeight="1" collapsed="1">
      <c r="A216" s="396">
        <v>3</v>
      </c>
      <c r="B216" s="393">
        <v>1</v>
      </c>
      <c r="C216" s="396">
        <v>3</v>
      </c>
      <c r="D216" s="395">
        <v>2</v>
      </c>
      <c r="E216" s="395">
        <v>1</v>
      </c>
      <c r="F216" s="394">
        <v>3</v>
      </c>
      <c r="G216" s="393" t="s">
        <v>75</v>
      </c>
      <c r="H216" s="383">
        <v>186</v>
      </c>
      <c r="I216" s="392">
        <v>0</v>
      </c>
      <c r="J216" s="392">
        <v>0</v>
      </c>
      <c r="K216" s="392">
        <v>0</v>
      </c>
      <c r="L216" s="392">
        <v>0</v>
      </c>
    </row>
    <row r="217" spans="1:16" ht="27.75" hidden="1" customHeight="1" collapsed="1">
      <c r="A217" s="396">
        <v>3</v>
      </c>
      <c r="B217" s="393">
        <v>1</v>
      </c>
      <c r="C217" s="396">
        <v>3</v>
      </c>
      <c r="D217" s="395">
        <v>2</v>
      </c>
      <c r="E217" s="395">
        <v>1</v>
      </c>
      <c r="F217" s="394">
        <v>4</v>
      </c>
      <c r="G217" s="393" t="s">
        <v>74</v>
      </c>
      <c r="H217" s="383">
        <v>187</v>
      </c>
      <c r="I217" s="392">
        <v>0</v>
      </c>
      <c r="J217" s="392">
        <v>0</v>
      </c>
      <c r="K217" s="392">
        <v>0</v>
      </c>
      <c r="L217" s="399">
        <v>0</v>
      </c>
    </row>
    <row r="218" spans="1:16" ht="15.75" hidden="1" customHeight="1" collapsed="1">
      <c r="A218" s="396">
        <v>3</v>
      </c>
      <c r="B218" s="393">
        <v>1</v>
      </c>
      <c r="C218" s="396">
        <v>3</v>
      </c>
      <c r="D218" s="395">
        <v>2</v>
      </c>
      <c r="E218" s="395">
        <v>1</v>
      </c>
      <c r="F218" s="394">
        <v>5</v>
      </c>
      <c r="G218" s="438" t="s">
        <v>73</v>
      </c>
      <c r="H218" s="383">
        <v>188</v>
      </c>
      <c r="I218" s="392">
        <v>0</v>
      </c>
      <c r="J218" s="392">
        <v>0</v>
      </c>
      <c r="K218" s="392">
        <v>0</v>
      </c>
      <c r="L218" s="392">
        <v>0</v>
      </c>
    </row>
    <row r="219" spans="1:16" ht="13.5" hidden="1" customHeight="1" collapsed="1">
      <c r="A219" s="396">
        <v>3</v>
      </c>
      <c r="B219" s="393">
        <v>1</v>
      </c>
      <c r="C219" s="396">
        <v>3</v>
      </c>
      <c r="D219" s="395">
        <v>2</v>
      </c>
      <c r="E219" s="395">
        <v>1</v>
      </c>
      <c r="F219" s="394">
        <v>6</v>
      </c>
      <c r="G219" s="438" t="s">
        <v>72</v>
      </c>
      <c r="H219" s="383">
        <v>189</v>
      </c>
      <c r="I219" s="392">
        <v>0</v>
      </c>
      <c r="J219" s="392">
        <v>0</v>
      </c>
      <c r="K219" s="392">
        <v>0</v>
      </c>
      <c r="L219" s="399">
        <v>0</v>
      </c>
    </row>
    <row r="220" spans="1:16" ht="27" hidden="1" customHeight="1" collapsed="1">
      <c r="A220" s="413">
        <v>3</v>
      </c>
      <c r="B220" s="412">
        <v>1</v>
      </c>
      <c r="C220" s="412">
        <v>4</v>
      </c>
      <c r="D220" s="412"/>
      <c r="E220" s="412"/>
      <c r="F220" s="411"/>
      <c r="G220" s="438" t="s">
        <v>71</v>
      </c>
      <c r="H220" s="383">
        <v>190</v>
      </c>
      <c r="I220" s="410">
        <f t="shared" ref="I220:L222" si="23">I221</f>
        <v>0</v>
      </c>
      <c r="J220" s="409">
        <f t="shared" si="23"/>
        <v>0</v>
      </c>
      <c r="K220" s="408">
        <f t="shared" si="23"/>
        <v>0</v>
      </c>
      <c r="L220" s="408">
        <f t="shared" si="23"/>
        <v>0</v>
      </c>
    </row>
    <row r="221" spans="1:16" ht="27" hidden="1" customHeight="1" collapsed="1">
      <c r="A221" s="403">
        <v>3</v>
      </c>
      <c r="B221" s="428">
        <v>1</v>
      </c>
      <c r="C221" s="428">
        <v>4</v>
      </c>
      <c r="D221" s="428">
        <v>1</v>
      </c>
      <c r="E221" s="428"/>
      <c r="F221" s="421"/>
      <c r="G221" s="438" t="s">
        <v>71</v>
      </c>
      <c r="H221" s="383">
        <v>191</v>
      </c>
      <c r="I221" s="420">
        <f t="shared" si="23"/>
        <v>0</v>
      </c>
      <c r="J221" s="441">
        <f t="shared" si="23"/>
        <v>0</v>
      </c>
      <c r="K221" s="418">
        <f t="shared" si="23"/>
        <v>0</v>
      </c>
      <c r="L221" s="418">
        <f t="shared" si="23"/>
        <v>0</v>
      </c>
    </row>
    <row r="222" spans="1:16" ht="27.75" hidden="1" customHeight="1" collapsed="1">
      <c r="A222" s="396">
        <v>3</v>
      </c>
      <c r="B222" s="395">
        <v>1</v>
      </c>
      <c r="C222" s="395">
        <v>4</v>
      </c>
      <c r="D222" s="395">
        <v>1</v>
      </c>
      <c r="E222" s="395">
        <v>1</v>
      </c>
      <c r="F222" s="394"/>
      <c r="G222" s="438" t="s">
        <v>70</v>
      </c>
      <c r="H222" s="383">
        <v>192</v>
      </c>
      <c r="I222" s="400">
        <f t="shared" si="23"/>
        <v>0</v>
      </c>
      <c r="J222" s="406">
        <f t="shared" si="23"/>
        <v>0</v>
      </c>
      <c r="K222" s="405">
        <f t="shared" si="23"/>
        <v>0</v>
      </c>
      <c r="L222" s="405">
        <f t="shared" si="23"/>
        <v>0</v>
      </c>
    </row>
    <row r="223" spans="1:16" ht="27" hidden="1" customHeight="1" collapsed="1">
      <c r="A223" s="397">
        <v>3</v>
      </c>
      <c r="B223" s="396">
        <v>1</v>
      </c>
      <c r="C223" s="395">
        <v>4</v>
      </c>
      <c r="D223" s="395">
        <v>1</v>
      </c>
      <c r="E223" s="395">
        <v>1</v>
      </c>
      <c r="F223" s="394">
        <v>1</v>
      </c>
      <c r="G223" s="438" t="s">
        <v>70</v>
      </c>
      <c r="H223" s="383">
        <v>193</v>
      </c>
      <c r="I223" s="392">
        <v>0</v>
      </c>
      <c r="J223" s="392">
        <v>0</v>
      </c>
      <c r="K223" s="392">
        <v>0</v>
      </c>
      <c r="L223" s="392">
        <v>0</v>
      </c>
    </row>
    <row r="224" spans="1:16" ht="26.25" hidden="1" customHeight="1" collapsed="1">
      <c r="A224" s="397">
        <v>3</v>
      </c>
      <c r="B224" s="395">
        <v>1</v>
      </c>
      <c r="C224" s="395">
        <v>5</v>
      </c>
      <c r="D224" s="395"/>
      <c r="E224" s="395"/>
      <c r="F224" s="394"/>
      <c r="G224" s="393" t="s">
        <v>69</v>
      </c>
      <c r="H224" s="383">
        <v>194</v>
      </c>
      <c r="I224" s="400">
        <f t="shared" ref="I224:L225" si="24">I225</f>
        <v>0</v>
      </c>
      <c r="J224" s="400">
        <f t="shared" si="24"/>
        <v>0</v>
      </c>
      <c r="K224" s="400">
        <f t="shared" si="24"/>
        <v>0</v>
      </c>
      <c r="L224" s="400">
        <f t="shared" si="24"/>
        <v>0</v>
      </c>
    </row>
    <row r="225" spans="1:12" ht="30" hidden="1" customHeight="1" collapsed="1">
      <c r="A225" s="397">
        <v>3</v>
      </c>
      <c r="B225" s="395">
        <v>1</v>
      </c>
      <c r="C225" s="395">
        <v>5</v>
      </c>
      <c r="D225" s="395">
        <v>1</v>
      </c>
      <c r="E225" s="395"/>
      <c r="F225" s="394"/>
      <c r="G225" s="393" t="s">
        <v>69</v>
      </c>
      <c r="H225" s="383">
        <v>195</v>
      </c>
      <c r="I225" s="400">
        <f t="shared" si="24"/>
        <v>0</v>
      </c>
      <c r="J225" s="400">
        <f t="shared" si="24"/>
        <v>0</v>
      </c>
      <c r="K225" s="400">
        <f t="shared" si="24"/>
        <v>0</v>
      </c>
      <c r="L225" s="400">
        <f t="shared" si="24"/>
        <v>0</v>
      </c>
    </row>
    <row r="226" spans="1:12" ht="27" hidden="1" customHeight="1" collapsed="1">
      <c r="A226" s="397">
        <v>3</v>
      </c>
      <c r="B226" s="395">
        <v>1</v>
      </c>
      <c r="C226" s="395">
        <v>5</v>
      </c>
      <c r="D226" s="395">
        <v>1</v>
      </c>
      <c r="E226" s="395">
        <v>1</v>
      </c>
      <c r="F226" s="394"/>
      <c r="G226" s="393" t="s">
        <v>69</v>
      </c>
      <c r="H226" s="383">
        <v>196</v>
      </c>
      <c r="I226" s="400">
        <f>SUM(I227:I229)</f>
        <v>0</v>
      </c>
      <c r="J226" s="400">
        <f>SUM(J227:J229)</f>
        <v>0</v>
      </c>
      <c r="K226" s="400">
        <f>SUM(K227:K229)</f>
        <v>0</v>
      </c>
      <c r="L226" s="400">
        <f>SUM(L227:L229)</f>
        <v>0</v>
      </c>
    </row>
    <row r="227" spans="1:12" ht="21" hidden="1" customHeight="1" collapsed="1">
      <c r="A227" s="397">
        <v>3</v>
      </c>
      <c r="B227" s="395">
        <v>1</v>
      </c>
      <c r="C227" s="395">
        <v>5</v>
      </c>
      <c r="D227" s="395">
        <v>1</v>
      </c>
      <c r="E227" s="395">
        <v>1</v>
      </c>
      <c r="F227" s="394">
        <v>1</v>
      </c>
      <c r="G227" s="442" t="s">
        <v>68</v>
      </c>
      <c r="H227" s="383">
        <v>197</v>
      </c>
      <c r="I227" s="392">
        <v>0</v>
      </c>
      <c r="J227" s="392">
        <v>0</v>
      </c>
      <c r="K227" s="392">
        <v>0</v>
      </c>
      <c r="L227" s="392">
        <v>0</v>
      </c>
    </row>
    <row r="228" spans="1:12" ht="25.5" hidden="1" customHeight="1" collapsed="1">
      <c r="A228" s="397">
        <v>3</v>
      </c>
      <c r="B228" s="395">
        <v>1</v>
      </c>
      <c r="C228" s="395">
        <v>5</v>
      </c>
      <c r="D228" s="395">
        <v>1</v>
      </c>
      <c r="E228" s="395">
        <v>1</v>
      </c>
      <c r="F228" s="394">
        <v>2</v>
      </c>
      <c r="G228" s="442" t="s">
        <v>67</v>
      </c>
      <c r="H228" s="383">
        <v>198</v>
      </c>
      <c r="I228" s="392">
        <v>0</v>
      </c>
      <c r="J228" s="392">
        <v>0</v>
      </c>
      <c r="K228" s="392">
        <v>0</v>
      </c>
      <c r="L228" s="392">
        <v>0</v>
      </c>
    </row>
    <row r="229" spans="1:12" ht="28.5" hidden="1" customHeight="1" collapsed="1">
      <c r="A229" s="397">
        <v>3</v>
      </c>
      <c r="B229" s="395">
        <v>1</v>
      </c>
      <c r="C229" s="395">
        <v>5</v>
      </c>
      <c r="D229" s="395">
        <v>1</v>
      </c>
      <c r="E229" s="395">
        <v>1</v>
      </c>
      <c r="F229" s="394">
        <v>3</v>
      </c>
      <c r="G229" s="442" t="s">
        <v>66</v>
      </c>
      <c r="H229" s="383">
        <v>199</v>
      </c>
      <c r="I229" s="392">
        <v>0</v>
      </c>
      <c r="J229" s="392">
        <v>0</v>
      </c>
      <c r="K229" s="392">
        <v>0</v>
      </c>
      <c r="L229" s="392">
        <v>0</v>
      </c>
    </row>
    <row r="230" spans="1:12" s="368" customFormat="1" ht="41.25" hidden="1" customHeight="1" collapsed="1">
      <c r="A230" s="434">
        <v>3</v>
      </c>
      <c r="B230" s="433">
        <v>2</v>
      </c>
      <c r="C230" s="433"/>
      <c r="D230" s="433"/>
      <c r="E230" s="433"/>
      <c r="F230" s="432"/>
      <c r="G230" s="431" t="s">
        <v>65</v>
      </c>
      <c r="H230" s="383">
        <v>200</v>
      </c>
      <c r="I230" s="400">
        <f>SUM(I231+I263)</f>
        <v>0</v>
      </c>
      <c r="J230" s="406">
        <f>SUM(J231+J263)</f>
        <v>0</v>
      </c>
      <c r="K230" s="405">
        <f>SUM(K231+K263)</f>
        <v>0</v>
      </c>
      <c r="L230" s="405">
        <f>SUM(L231+L263)</f>
        <v>0</v>
      </c>
    </row>
    <row r="231" spans="1:12" ht="26.25" hidden="1" customHeight="1" collapsed="1">
      <c r="A231" s="403">
        <v>3</v>
      </c>
      <c r="B231" s="422">
        <v>2</v>
      </c>
      <c r="C231" s="428">
        <v>1</v>
      </c>
      <c r="D231" s="428"/>
      <c r="E231" s="428"/>
      <c r="F231" s="421"/>
      <c r="G231" s="417" t="s">
        <v>64</v>
      </c>
      <c r="H231" s="383">
        <v>201</v>
      </c>
      <c r="I231" s="420">
        <f>SUM(I232+I241+I245+I249+I253+I256+I259)</f>
        <v>0</v>
      </c>
      <c r="J231" s="441">
        <f>SUM(J232+J241+J245+J249+J253+J256+J259)</f>
        <v>0</v>
      </c>
      <c r="K231" s="418">
        <f>SUM(K232+K241+K245+K249+K253+K256+K259)</f>
        <v>0</v>
      </c>
      <c r="L231" s="418">
        <f>SUM(L232+L241+L245+L249+L253+L256+L259)</f>
        <v>0</v>
      </c>
    </row>
    <row r="232" spans="1:12" ht="15.75" hidden="1" customHeight="1" collapsed="1">
      <c r="A232" s="396">
        <v>3</v>
      </c>
      <c r="B232" s="395">
        <v>2</v>
      </c>
      <c r="C232" s="395">
        <v>1</v>
      </c>
      <c r="D232" s="395">
        <v>1</v>
      </c>
      <c r="E232" s="395"/>
      <c r="F232" s="394"/>
      <c r="G232" s="393" t="s">
        <v>30</v>
      </c>
      <c r="H232" s="383">
        <v>202</v>
      </c>
      <c r="I232" s="420">
        <f>I233</f>
        <v>0</v>
      </c>
      <c r="J232" s="420">
        <f>J233</f>
        <v>0</v>
      </c>
      <c r="K232" s="420">
        <f>K233</f>
        <v>0</v>
      </c>
      <c r="L232" s="420">
        <f>L233</f>
        <v>0</v>
      </c>
    </row>
    <row r="233" spans="1:12" ht="12" hidden="1" customHeight="1" collapsed="1">
      <c r="A233" s="396">
        <v>3</v>
      </c>
      <c r="B233" s="396">
        <v>2</v>
      </c>
      <c r="C233" s="395">
        <v>1</v>
      </c>
      <c r="D233" s="395">
        <v>1</v>
      </c>
      <c r="E233" s="395">
        <v>1</v>
      </c>
      <c r="F233" s="394"/>
      <c r="G233" s="393" t="s">
        <v>29</v>
      </c>
      <c r="H233" s="383">
        <v>203</v>
      </c>
      <c r="I233" s="400">
        <f>SUM(I234:I234)</f>
        <v>0</v>
      </c>
      <c r="J233" s="406">
        <f>SUM(J234:J234)</f>
        <v>0</v>
      </c>
      <c r="K233" s="405">
        <f>SUM(K234:K234)</f>
        <v>0</v>
      </c>
      <c r="L233" s="405">
        <f>SUM(L234:L234)</f>
        <v>0</v>
      </c>
    </row>
    <row r="234" spans="1:12" ht="14.25" hidden="1" customHeight="1" collapsed="1">
      <c r="A234" s="403">
        <v>3</v>
      </c>
      <c r="B234" s="403">
        <v>2</v>
      </c>
      <c r="C234" s="428">
        <v>1</v>
      </c>
      <c r="D234" s="428">
        <v>1</v>
      </c>
      <c r="E234" s="428">
        <v>1</v>
      </c>
      <c r="F234" s="421">
        <v>1</v>
      </c>
      <c r="G234" s="417" t="s">
        <v>29</v>
      </c>
      <c r="H234" s="383">
        <v>204</v>
      </c>
      <c r="I234" s="392">
        <v>0</v>
      </c>
      <c r="J234" s="392">
        <v>0</v>
      </c>
      <c r="K234" s="392">
        <v>0</v>
      </c>
      <c r="L234" s="392">
        <v>0</v>
      </c>
    </row>
    <row r="235" spans="1:12" ht="14.25" hidden="1" customHeight="1" collapsed="1">
      <c r="A235" s="403">
        <v>3</v>
      </c>
      <c r="B235" s="428">
        <v>2</v>
      </c>
      <c r="C235" s="428">
        <v>1</v>
      </c>
      <c r="D235" s="428">
        <v>1</v>
      </c>
      <c r="E235" s="428">
        <v>2</v>
      </c>
      <c r="F235" s="421"/>
      <c r="G235" s="417" t="s">
        <v>63</v>
      </c>
      <c r="H235" s="383">
        <v>205</v>
      </c>
      <c r="I235" s="400">
        <f>SUM(I236:I237)</f>
        <v>0</v>
      </c>
      <c r="J235" s="400">
        <f>SUM(J236:J237)</f>
        <v>0</v>
      </c>
      <c r="K235" s="400">
        <f>SUM(K236:K237)</f>
        <v>0</v>
      </c>
      <c r="L235" s="400">
        <f>SUM(L236:L237)</f>
        <v>0</v>
      </c>
    </row>
    <row r="236" spans="1:12" ht="14.25" hidden="1" customHeight="1" collapsed="1">
      <c r="A236" s="403">
        <v>3</v>
      </c>
      <c r="B236" s="428">
        <v>2</v>
      </c>
      <c r="C236" s="428">
        <v>1</v>
      </c>
      <c r="D236" s="428">
        <v>1</v>
      </c>
      <c r="E236" s="428">
        <v>2</v>
      </c>
      <c r="F236" s="421">
        <v>1</v>
      </c>
      <c r="G236" s="417" t="s">
        <v>27</v>
      </c>
      <c r="H236" s="383">
        <v>206</v>
      </c>
      <c r="I236" s="392">
        <v>0</v>
      </c>
      <c r="J236" s="392">
        <v>0</v>
      </c>
      <c r="K236" s="392">
        <v>0</v>
      </c>
      <c r="L236" s="392">
        <v>0</v>
      </c>
    </row>
    <row r="237" spans="1:12" ht="14.25" hidden="1" customHeight="1" collapsed="1">
      <c r="A237" s="403">
        <v>3</v>
      </c>
      <c r="B237" s="428">
        <v>2</v>
      </c>
      <c r="C237" s="428">
        <v>1</v>
      </c>
      <c r="D237" s="428">
        <v>1</v>
      </c>
      <c r="E237" s="428">
        <v>2</v>
      </c>
      <c r="F237" s="421">
        <v>2</v>
      </c>
      <c r="G237" s="417" t="s">
        <v>26</v>
      </c>
      <c r="H237" s="383">
        <v>207</v>
      </c>
      <c r="I237" s="392">
        <v>0</v>
      </c>
      <c r="J237" s="392">
        <v>0</v>
      </c>
      <c r="K237" s="392">
        <v>0</v>
      </c>
      <c r="L237" s="392">
        <v>0</v>
      </c>
    </row>
    <row r="238" spans="1:12" ht="14.25" hidden="1" customHeight="1" collapsed="1">
      <c r="A238" s="403">
        <v>3</v>
      </c>
      <c r="B238" s="428">
        <v>2</v>
      </c>
      <c r="C238" s="428">
        <v>1</v>
      </c>
      <c r="D238" s="428">
        <v>1</v>
      </c>
      <c r="E238" s="428">
        <v>3</v>
      </c>
      <c r="F238" s="440"/>
      <c r="G238" s="417" t="s">
        <v>25</v>
      </c>
      <c r="H238" s="383">
        <v>208</v>
      </c>
      <c r="I238" s="400">
        <f>SUM(I239:I240)</f>
        <v>0</v>
      </c>
      <c r="J238" s="400">
        <f>SUM(J239:J240)</f>
        <v>0</v>
      </c>
      <c r="K238" s="400">
        <f>SUM(K239:K240)</f>
        <v>0</v>
      </c>
      <c r="L238" s="400">
        <f>SUM(L239:L240)</f>
        <v>0</v>
      </c>
    </row>
    <row r="239" spans="1:12" ht="14.25" hidden="1" customHeight="1" collapsed="1">
      <c r="A239" s="403">
        <v>3</v>
      </c>
      <c r="B239" s="428">
        <v>2</v>
      </c>
      <c r="C239" s="428">
        <v>1</v>
      </c>
      <c r="D239" s="428">
        <v>1</v>
      </c>
      <c r="E239" s="428">
        <v>3</v>
      </c>
      <c r="F239" s="421">
        <v>1</v>
      </c>
      <c r="G239" s="417" t="s">
        <v>24</v>
      </c>
      <c r="H239" s="383">
        <v>209</v>
      </c>
      <c r="I239" s="392">
        <v>0</v>
      </c>
      <c r="J239" s="392">
        <v>0</v>
      </c>
      <c r="K239" s="392">
        <v>0</v>
      </c>
      <c r="L239" s="392">
        <v>0</v>
      </c>
    </row>
    <row r="240" spans="1:12" ht="14.25" hidden="1" customHeight="1" collapsed="1">
      <c r="A240" s="403">
        <v>3</v>
      </c>
      <c r="B240" s="428">
        <v>2</v>
      </c>
      <c r="C240" s="428">
        <v>1</v>
      </c>
      <c r="D240" s="428">
        <v>1</v>
      </c>
      <c r="E240" s="428">
        <v>3</v>
      </c>
      <c r="F240" s="421">
        <v>2</v>
      </c>
      <c r="G240" s="417" t="s">
        <v>62</v>
      </c>
      <c r="H240" s="383">
        <v>210</v>
      </c>
      <c r="I240" s="392">
        <v>0</v>
      </c>
      <c r="J240" s="392">
        <v>0</v>
      </c>
      <c r="K240" s="392">
        <v>0</v>
      </c>
      <c r="L240" s="392">
        <v>0</v>
      </c>
    </row>
    <row r="241" spans="1:12" ht="27" hidden="1" customHeight="1" collapsed="1">
      <c r="A241" s="396">
        <v>3</v>
      </c>
      <c r="B241" s="395">
        <v>2</v>
      </c>
      <c r="C241" s="395">
        <v>1</v>
      </c>
      <c r="D241" s="395">
        <v>2</v>
      </c>
      <c r="E241" s="395"/>
      <c r="F241" s="394"/>
      <c r="G241" s="393" t="s">
        <v>61</v>
      </c>
      <c r="H241" s="383">
        <v>211</v>
      </c>
      <c r="I241" s="400">
        <f>I242</f>
        <v>0</v>
      </c>
      <c r="J241" s="400">
        <f>J242</f>
        <v>0</v>
      </c>
      <c r="K241" s="400">
        <f>K242</f>
        <v>0</v>
      </c>
      <c r="L241" s="400">
        <f>L242</f>
        <v>0</v>
      </c>
    </row>
    <row r="242" spans="1:12" ht="14.25" hidden="1" customHeight="1" collapsed="1">
      <c r="A242" s="396">
        <v>3</v>
      </c>
      <c r="B242" s="395">
        <v>2</v>
      </c>
      <c r="C242" s="395">
        <v>1</v>
      </c>
      <c r="D242" s="395">
        <v>2</v>
      </c>
      <c r="E242" s="395">
        <v>1</v>
      </c>
      <c r="F242" s="394"/>
      <c r="G242" s="393" t="s">
        <v>61</v>
      </c>
      <c r="H242" s="383">
        <v>212</v>
      </c>
      <c r="I242" s="400">
        <f>SUM(I243:I244)</f>
        <v>0</v>
      </c>
      <c r="J242" s="406">
        <f>SUM(J243:J244)</f>
        <v>0</v>
      </c>
      <c r="K242" s="405">
        <f>SUM(K243:K244)</f>
        <v>0</v>
      </c>
      <c r="L242" s="405">
        <f>SUM(L243:L244)</f>
        <v>0</v>
      </c>
    </row>
    <row r="243" spans="1:12" ht="27" hidden="1" customHeight="1" collapsed="1">
      <c r="A243" s="403">
        <v>3</v>
      </c>
      <c r="B243" s="422">
        <v>2</v>
      </c>
      <c r="C243" s="428">
        <v>1</v>
      </c>
      <c r="D243" s="428">
        <v>2</v>
      </c>
      <c r="E243" s="428">
        <v>1</v>
      </c>
      <c r="F243" s="421">
        <v>1</v>
      </c>
      <c r="G243" s="417" t="s">
        <v>60</v>
      </c>
      <c r="H243" s="383">
        <v>213</v>
      </c>
      <c r="I243" s="392">
        <v>0</v>
      </c>
      <c r="J243" s="392">
        <v>0</v>
      </c>
      <c r="K243" s="392">
        <v>0</v>
      </c>
      <c r="L243" s="392">
        <v>0</v>
      </c>
    </row>
    <row r="244" spans="1:12" ht="25.5" hidden="1" customHeight="1" collapsed="1">
      <c r="A244" s="396">
        <v>3</v>
      </c>
      <c r="B244" s="395">
        <v>2</v>
      </c>
      <c r="C244" s="395">
        <v>1</v>
      </c>
      <c r="D244" s="395">
        <v>2</v>
      </c>
      <c r="E244" s="395">
        <v>1</v>
      </c>
      <c r="F244" s="394">
        <v>2</v>
      </c>
      <c r="G244" s="393" t="s">
        <v>59</v>
      </c>
      <c r="H244" s="383">
        <v>214</v>
      </c>
      <c r="I244" s="392">
        <v>0</v>
      </c>
      <c r="J244" s="392">
        <v>0</v>
      </c>
      <c r="K244" s="392">
        <v>0</v>
      </c>
      <c r="L244" s="392">
        <v>0</v>
      </c>
    </row>
    <row r="245" spans="1:12" ht="26.25" hidden="1" customHeight="1" collapsed="1">
      <c r="A245" s="413">
        <v>3</v>
      </c>
      <c r="B245" s="412">
        <v>2</v>
      </c>
      <c r="C245" s="412">
        <v>1</v>
      </c>
      <c r="D245" s="412">
        <v>3</v>
      </c>
      <c r="E245" s="412"/>
      <c r="F245" s="411"/>
      <c r="G245" s="438" t="s">
        <v>58</v>
      </c>
      <c r="H245" s="383">
        <v>215</v>
      </c>
      <c r="I245" s="410">
        <f>I246</f>
        <v>0</v>
      </c>
      <c r="J245" s="409">
        <f>J246</f>
        <v>0</v>
      </c>
      <c r="K245" s="408">
        <f>K246</f>
        <v>0</v>
      </c>
      <c r="L245" s="408">
        <f>L246</f>
        <v>0</v>
      </c>
    </row>
    <row r="246" spans="1:12" ht="29.25" hidden="1" customHeight="1" collapsed="1">
      <c r="A246" s="396">
        <v>3</v>
      </c>
      <c r="B246" s="395">
        <v>2</v>
      </c>
      <c r="C246" s="395">
        <v>1</v>
      </c>
      <c r="D246" s="395">
        <v>3</v>
      </c>
      <c r="E246" s="395">
        <v>1</v>
      </c>
      <c r="F246" s="394"/>
      <c r="G246" s="438" t="s">
        <v>58</v>
      </c>
      <c r="H246" s="383">
        <v>216</v>
      </c>
      <c r="I246" s="400">
        <f>I247+I248</f>
        <v>0</v>
      </c>
      <c r="J246" s="400">
        <f>J247+J248</f>
        <v>0</v>
      </c>
      <c r="K246" s="400">
        <f>K247+K248</f>
        <v>0</v>
      </c>
      <c r="L246" s="400">
        <f>L247+L248</f>
        <v>0</v>
      </c>
    </row>
    <row r="247" spans="1:12" ht="30" hidden="1" customHeight="1" collapsed="1">
      <c r="A247" s="396">
        <v>3</v>
      </c>
      <c r="B247" s="395">
        <v>2</v>
      </c>
      <c r="C247" s="395">
        <v>1</v>
      </c>
      <c r="D247" s="395">
        <v>3</v>
      </c>
      <c r="E247" s="395">
        <v>1</v>
      </c>
      <c r="F247" s="394">
        <v>1</v>
      </c>
      <c r="G247" s="393" t="s">
        <v>57</v>
      </c>
      <c r="H247" s="383">
        <v>217</v>
      </c>
      <c r="I247" s="392">
        <v>0</v>
      </c>
      <c r="J247" s="392">
        <v>0</v>
      </c>
      <c r="K247" s="392">
        <v>0</v>
      </c>
      <c r="L247" s="392">
        <v>0</v>
      </c>
    </row>
    <row r="248" spans="1:12" ht="27.75" hidden="1" customHeight="1" collapsed="1">
      <c r="A248" s="396">
        <v>3</v>
      </c>
      <c r="B248" s="395">
        <v>2</v>
      </c>
      <c r="C248" s="395">
        <v>1</v>
      </c>
      <c r="D248" s="395">
        <v>3</v>
      </c>
      <c r="E248" s="395">
        <v>1</v>
      </c>
      <c r="F248" s="394">
        <v>2</v>
      </c>
      <c r="G248" s="393" t="s">
        <v>56</v>
      </c>
      <c r="H248" s="383">
        <v>218</v>
      </c>
      <c r="I248" s="399">
        <v>0</v>
      </c>
      <c r="J248" s="439">
        <v>0</v>
      </c>
      <c r="K248" s="399">
        <v>0</v>
      </c>
      <c r="L248" s="399">
        <v>0</v>
      </c>
    </row>
    <row r="249" spans="1:12" ht="12" hidden="1" customHeight="1" collapsed="1">
      <c r="A249" s="396">
        <v>3</v>
      </c>
      <c r="B249" s="395">
        <v>2</v>
      </c>
      <c r="C249" s="395">
        <v>1</v>
      </c>
      <c r="D249" s="395">
        <v>4</v>
      </c>
      <c r="E249" s="395"/>
      <c r="F249" s="394"/>
      <c r="G249" s="393" t="s">
        <v>55</v>
      </c>
      <c r="H249" s="383">
        <v>219</v>
      </c>
      <c r="I249" s="400">
        <f>I250</f>
        <v>0</v>
      </c>
      <c r="J249" s="405">
        <f>J250</f>
        <v>0</v>
      </c>
      <c r="K249" s="400">
        <f>K250</f>
        <v>0</v>
      </c>
      <c r="L249" s="405">
        <f>L250</f>
        <v>0</v>
      </c>
    </row>
    <row r="250" spans="1:12" ht="14.25" hidden="1" customHeight="1" collapsed="1">
      <c r="A250" s="413">
        <v>3</v>
      </c>
      <c r="B250" s="412">
        <v>2</v>
      </c>
      <c r="C250" s="412">
        <v>1</v>
      </c>
      <c r="D250" s="412">
        <v>4</v>
      </c>
      <c r="E250" s="412">
        <v>1</v>
      </c>
      <c r="F250" s="411"/>
      <c r="G250" s="438" t="s">
        <v>55</v>
      </c>
      <c r="H250" s="383">
        <v>220</v>
      </c>
      <c r="I250" s="410">
        <f>SUM(I251:I252)</f>
        <v>0</v>
      </c>
      <c r="J250" s="409">
        <f>SUM(J251:J252)</f>
        <v>0</v>
      </c>
      <c r="K250" s="408">
        <f>SUM(K251:K252)</f>
        <v>0</v>
      </c>
      <c r="L250" s="408">
        <f>SUM(L251:L252)</f>
        <v>0</v>
      </c>
    </row>
    <row r="251" spans="1:12" ht="25.5" hidden="1" customHeight="1" collapsed="1">
      <c r="A251" s="396">
        <v>3</v>
      </c>
      <c r="B251" s="395">
        <v>2</v>
      </c>
      <c r="C251" s="395">
        <v>1</v>
      </c>
      <c r="D251" s="395">
        <v>4</v>
      </c>
      <c r="E251" s="395">
        <v>1</v>
      </c>
      <c r="F251" s="394">
        <v>1</v>
      </c>
      <c r="G251" s="393" t="s">
        <v>54</v>
      </c>
      <c r="H251" s="383">
        <v>221</v>
      </c>
      <c r="I251" s="392">
        <v>0</v>
      </c>
      <c r="J251" s="392">
        <v>0</v>
      </c>
      <c r="K251" s="392">
        <v>0</v>
      </c>
      <c r="L251" s="392">
        <v>0</v>
      </c>
    </row>
    <row r="252" spans="1:12" ht="18.75" hidden="1" customHeight="1" collapsed="1">
      <c r="A252" s="396">
        <v>3</v>
      </c>
      <c r="B252" s="395">
        <v>2</v>
      </c>
      <c r="C252" s="395">
        <v>1</v>
      </c>
      <c r="D252" s="395">
        <v>4</v>
      </c>
      <c r="E252" s="395">
        <v>1</v>
      </c>
      <c r="F252" s="394">
        <v>2</v>
      </c>
      <c r="G252" s="393" t="s">
        <v>53</v>
      </c>
      <c r="H252" s="383">
        <v>222</v>
      </c>
      <c r="I252" s="392">
        <v>0</v>
      </c>
      <c r="J252" s="392">
        <v>0</v>
      </c>
      <c r="K252" s="392">
        <v>0</v>
      </c>
      <c r="L252" s="392">
        <v>0</v>
      </c>
    </row>
    <row r="253" spans="1:12" hidden="1" collapsed="1">
      <c r="A253" s="396">
        <v>3</v>
      </c>
      <c r="B253" s="395">
        <v>2</v>
      </c>
      <c r="C253" s="395">
        <v>1</v>
      </c>
      <c r="D253" s="395">
        <v>5</v>
      </c>
      <c r="E253" s="395"/>
      <c r="F253" s="394"/>
      <c r="G253" s="393" t="s">
        <v>52</v>
      </c>
      <c r="H253" s="383">
        <v>223</v>
      </c>
      <c r="I253" s="400">
        <f t="shared" ref="I253:L254" si="25">I254</f>
        <v>0</v>
      </c>
      <c r="J253" s="406">
        <f t="shared" si="25"/>
        <v>0</v>
      </c>
      <c r="K253" s="405">
        <f t="shared" si="25"/>
        <v>0</v>
      </c>
      <c r="L253" s="405">
        <f t="shared" si="25"/>
        <v>0</v>
      </c>
    </row>
    <row r="254" spans="1:12" ht="16.5" hidden="1" customHeight="1" collapsed="1">
      <c r="A254" s="396">
        <v>3</v>
      </c>
      <c r="B254" s="395">
        <v>2</v>
      </c>
      <c r="C254" s="395">
        <v>1</v>
      </c>
      <c r="D254" s="395">
        <v>5</v>
      </c>
      <c r="E254" s="395">
        <v>1</v>
      </c>
      <c r="F254" s="394"/>
      <c r="G254" s="393" t="s">
        <v>52</v>
      </c>
      <c r="H254" s="383">
        <v>224</v>
      </c>
      <c r="I254" s="405">
        <f t="shared" si="25"/>
        <v>0</v>
      </c>
      <c r="J254" s="406">
        <f t="shared" si="25"/>
        <v>0</v>
      </c>
      <c r="K254" s="405">
        <f t="shared" si="25"/>
        <v>0</v>
      </c>
      <c r="L254" s="405">
        <f t="shared" si="25"/>
        <v>0</v>
      </c>
    </row>
    <row r="255" spans="1:12" hidden="1" collapsed="1">
      <c r="A255" s="422">
        <v>3</v>
      </c>
      <c r="B255" s="428">
        <v>2</v>
      </c>
      <c r="C255" s="428">
        <v>1</v>
      </c>
      <c r="D255" s="428">
        <v>5</v>
      </c>
      <c r="E255" s="428">
        <v>1</v>
      </c>
      <c r="F255" s="421">
        <v>1</v>
      </c>
      <c r="G255" s="393" t="s">
        <v>52</v>
      </c>
      <c r="H255" s="383">
        <v>225</v>
      </c>
      <c r="I255" s="399">
        <v>0</v>
      </c>
      <c r="J255" s="399">
        <v>0</v>
      </c>
      <c r="K255" s="399">
        <v>0</v>
      </c>
      <c r="L255" s="399">
        <v>0</v>
      </c>
    </row>
    <row r="256" spans="1:12" hidden="1" collapsed="1">
      <c r="A256" s="396">
        <v>3</v>
      </c>
      <c r="B256" s="395">
        <v>2</v>
      </c>
      <c r="C256" s="395">
        <v>1</v>
      </c>
      <c r="D256" s="395">
        <v>6</v>
      </c>
      <c r="E256" s="395"/>
      <c r="F256" s="394"/>
      <c r="G256" s="393" t="s">
        <v>12</v>
      </c>
      <c r="H256" s="383">
        <v>226</v>
      </c>
      <c r="I256" s="400">
        <f t="shared" ref="I256:L257" si="26">I257</f>
        <v>0</v>
      </c>
      <c r="J256" s="406">
        <f t="shared" si="26"/>
        <v>0</v>
      </c>
      <c r="K256" s="405">
        <f t="shared" si="26"/>
        <v>0</v>
      </c>
      <c r="L256" s="405">
        <f t="shared" si="26"/>
        <v>0</v>
      </c>
    </row>
    <row r="257" spans="1:12" hidden="1" collapsed="1">
      <c r="A257" s="396">
        <v>3</v>
      </c>
      <c r="B257" s="396">
        <v>2</v>
      </c>
      <c r="C257" s="395">
        <v>1</v>
      </c>
      <c r="D257" s="395">
        <v>6</v>
      </c>
      <c r="E257" s="395">
        <v>1</v>
      </c>
      <c r="F257" s="394"/>
      <c r="G257" s="393" t="s">
        <v>12</v>
      </c>
      <c r="H257" s="383">
        <v>227</v>
      </c>
      <c r="I257" s="400">
        <f t="shared" si="26"/>
        <v>0</v>
      </c>
      <c r="J257" s="406">
        <f t="shared" si="26"/>
        <v>0</v>
      </c>
      <c r="K257" s="405">
        <f t="shared" si="26"/>
        <v>0</v>
      </c>
      <c r="L257" s="405">
        <f t="shared" si="26"/>
        <v>0</v>
      </c>
    </row>
    <row r="258" spans="1:12" ht="15.75" hidden="1" customHeight="1" collapsed="1">
      <c r="A258" s="413">
        <v>3</v>
      </c>
      <c r="B258" s="413">
        <v>2</v>
      </c>
      <c r="C258" s="395">
        <v>1</v>
      </c>
      <c r="D258" s="395">
        <v>6</v>
      </c>
      <c r="E258" s="395">
        <v>1</v>
      </c>
      <c r="F258" s="394">
        <v>1</v>
      </c>
      <c r="G258" s="393" t="s">
        <v>12</v>
      </c>
      <c r="H258" s="383">
        <v>228</v>
      </c>
      <c r="I258" s="399">
        <v>0</v>
      </c>
      <c r="J258" s="399">
        <v>0</v>
      </c>
      <c r="K258" s="399">
        <v>0</v>
      </c>
      <c r="L258" s="399">
        <v>0</v>
      </c>
    </row>
    <row r="259" spans="1:12" ht="13.5" hidden="1" customHeight="1" collapsed="1">
      <c r="A259" s="396">
        <v>3</v>
      </c>
      <c r="B259" s="396">
        <v>2</v>
      </c>
      <c r="C259" s="395">
        <v>1</v>
      </c>
      <c r="D259" s="395">
        <v>7</v>
      </c>
      <c r="E259" s="395"/>
      <c r="F259" s="394"/>
      <c r="G259" s="393" t="s">
        <v>40</v>
      </c>
      <c r="H259" s="383">
        <v>229</v>
      </c>
      <c r="I259" s="400">
        <f>I260</f>
        <v>0</v>
      </c>
      <c r="J259" s="406">
        <f>J260</f>
        <v>0</v>
      </c>
      <c r="K259" s="405">
        <f>K260</f>
        <v>0</v>
      </c>
      <c r="L259" s="405">
        <f>L260</f>
        <v>0</v>
      </c>
    </row>
    <row r="260" spans="1:12" hidden="1" collapsed="1">
      <c r="A260" s="396">
        <v>3</v>
      </c>
      <c r="B260" s="395">
        <v>2</v>
      </c>
      <c r="C260" s="395">
        <v>1</v>
      </c>
      <c r="D260" s="395">
        <v>7</v>
      </c>
      <c r="E260" s="395">
        <v>1</v>
      </c>
      <c r="F260" s="394"/>
      <c r="G260" s="393" t="s">
        <v>40</v>
      </c>
      <c r="H260" s="383">
        <v>230</v>
      </c>
      <c r="I260" s="400">
        <f>I261+I262</f>
        <v>0</v>
      </c>
      <c r="J260" s="400">
        <f>J261+J262</f>
        <v>0</v>
      </c>
      <c r="K260" s="400">
        <f>K261+K262</f>
        <v>0</v>
      </c>
      <c r="L260" s="400">
        <f>L261+L262</f>
        <v>0</v>
      </c>
    </row>
    <row r="261" spans="1:12" ht="27" hidden="1" customHeight="1" collapsed="1">
      <c r="A261" s="396">
        <v>3</v>
      </c>
      <c r="B261" s="395">
        <v>2</v>
      </c>
      <c r="C261" s="395">
        <v>1</v>
      </c>
      <c r="D261" s="395">
        <v>7</v>
      </c>
      <c r="E261" s="395">
        <v>1</v>
      </c>
      <c r="F261" s="394">
        <v>1</v>
      </c>
      <c r="G261" s="393" t="s">
        <v>39</v>
      </c>
      <c r="H261" s="383">
        <v>231</v>
      </c>
      <c r="I261" s="429">
        <v>0</v>
      </c>
      <c r="J261" s="392">
        <v>0</v>
      </c>
      <c r="K261" s="392">
        <v>0</v>
      </c>
      <c r="L261" s="392">
        <v>0</v>
      </c>
    </row>
    <row r="262" spans="1:12" ht="24.75" hidden="1" customHeight="1" collapsed="1">
      <c r="A262" s="396">
        <v>3</v>
      </c>
      <c r="B262" s="395">
        <v>2</v>
      </c>
      <c r="C262" s="395">
        <v>1</v>
      </c>
      <c r="D262" s="395">
        <v>7</v>
      </c>
      <c r="E262" s="395">
        <v>1</v>
      </c>
      <c r="F262" s="394">
        <v>2</v>
      </c>
      <c r="G262" s="393" t="s">
        <v>38</v>
      </c>
      <c r="H262" s="383">
        <v>232</v>
      </c>
      <c r="I262" s="392">
        <v>0</v>
      </c>
      <c r="J262" s="392">
        <v>0</v>
      </c>
      <c r="K262" s="392">
        <v>0</v>
      </c>
      <c r="L262" s="392">
        <v>0</v>
      </c>
    </row>
    <row r="263" spans="1:12" ht="38.25" hidden="1" customHeight="1" collapsed="1">
      <c r="A263" s="396">
        <v>3</v>
      </c>
      <c r="B263" s="395">
        <v>2</v>
      </c>
      <c r="C263" s="395">
        <v>2</v>
      </c>
      <c r="D263" s="437"/>
      <c r="E263" s="437"/>
      <c r="F263" s="436"/>
      <c r="G263" s="393" t="s">
        <v>51</v>
      </c>
      <c r="H263" s="383">
        <v>233</v>
      </c>
      <c r="I263" s="400">
        <f>SUM(I264+I273+I277+I281+I285+I288+I291)</f>
        <v>0</v>
      </c>
      <c r="J263" s="406">
        <f>SUM(J264+J273+J277+J281+J285+J288+J291)</f>
        <v>0</v>
      </c>
      <c r="K263" s="405">
        <f>SUM(K264+K273+K277+K281+K285+K288+K291)</f>
        <v>0</v>
      </c>
      <c r="L263" s="405">
        <f>SUM(L264+L273+L277+L281+L285+L288+L291)</f>
        <v>0</v>
      </c>
    </row>
    <row r="264" spans="1:12" hidden="1" collapsed="1">
      <c r="A264" s="396">
        <v>3</v>
      </c>
      <c r="B264" s="395">
        <v>2</v>
      </c>
      <c r="C264" s="395">
        <v>2</v>
      </c>
      <c r="D264" s="395">
        <v>1</v>
      </c>
      <c r="E264" s="395"/>
      <c r="F264" s="394"/>
      <c r="G264" s="393" t="s">
        <v>35</v>
      </c>
      <c r="H264" s="383">
        <v>234</v>
      </c>
      <c r="I264" s="400">
        <f>I265</f>
        <v>0</v>
      </c>
      <c r="J264" s="400">
        <f>J265</f>
        <v>0</v>
      </c>
      <c r="K264" s="400">
        <f>K265</f>
        <v>0</v>
      </c>
      <c r="L264" s="400">
        <f>L265</f>
        <v>0</v>
      </c>
    </row>
    <row r="265" spans="1:12" hidden="1" collapsed="1">
      <c r="A265" s="397">
        <v>3</v>
      </c>
      <c r="B265" s="396">
        <v>2</v>
      </c>
      <c r="C265" s="395">
        <v>2</v>
      </c>
      <c r="D265" s="395">
        <v>1</v>
      </c>
      <c r="E265" s="395">
        <v>1</v>
      </c>
      <c r="F265" s="394"/>
      <c r="G265" s="393" t="s">
        <v>29</v>
      </c>
      <c r="H265" s="383">
        <v>235</v>
      </c>
      <c r="I265" s="400">
        <f>SUM(I266)</f>
        <v>0</v>
      </c>
      <c r="J265" s="400">
        <f>SUM(J266)</f>
        <v>0</v>
      </c>
      <c r="K265" s="400">
        <f>SUM(K266)</f>
        <v>0</v>
      </c>
      <c r="L265" s="400">
        <f>SUM(L266)</f>
        <v>0</v>
      </c>
    </row>
    <row r="266" spans="1:12" hidden="1" collapsed="1">
      <c r="A266" s="397">
        <v>3</v>
      </c>
      <c r="B266" s="396">
        <v>2</v>
      </c>
      <c r="C266" s="395">
        <v>2</v>
      </c>
      <c r="D266" s="395">
        <v>1</v>
      </c>
      <c r="E266" s="395">
        <v>1</v>
      </c>
      <c r="F266" s="394">
        <v>1</v>
      </c>
      <c r="G266" s="393" t="s">
        <v>29</v>
      </c>
      <c r="H266" s="383">
        <v>236</v>
      </c>
      <c r="I266" s="392">
        <v>0</v>
      </c>
      <c r="J266" s="392">
        <v>0</v>
      </c>
      <c r="K266" s="392">
        <v>0</v>
      </c>
      <c r="L266" s="392">
        <v>0</v>
      </c>
    </row>
    <row r="267" spans="1:12" ht="15" hidden="1" customHeight="1" collapsed="1">
      <c r="A267" s="397">
        <v>3</v>
      </c>
      <c r="B267" s="396">
        <v>2</v>
      </c>
      <c r="C267" s="395">
        <v>2</v>
      </c>
      <c r="D267" s="395">
        <v>1</v>
      </c>
      <c r="E267" s="395">
        <v>2</v>
      </c>
      <c r="F267" s="394"/>
      <c r="G267" s="393" t="s">
        <v>28</v>
      </c>
      <c r="H267" s="383">
        <v>237</v>
      </c>
      <c r="I267" s="400">
        <f>SUM(I268:I269)</f>
        <v>0</v>
      </c>
      <c r="J267" s="400">
        <f>SUM(J268:J269)</f>
        <v>0</v>
      </c>
      <c r="K267" s="400">
        <f>SUM(K268:K269)</f>
        <v>0</v>
      </c>
      <c r="L267" s="400">
        <f>SUM(L268:L269)</f>
        <v>0</v>
      </c>
    </row>
    <row r="268" spans="1:12" ht="15" hidden="1" customHeight="1" collapsed="1">
      <c r="A268" s="397">
        <v>3</v>
      </c>
      <c r="B268" s="396">
        <v>2</v>
      </c>
      <c r="C268" s="395">
        <v>2</v>
      </c>
      <c r="D268" s="395">
        <v>1</v>
      </c>
      <c r="E268" s="395">
        <v>2</v>
      </c>
      <c r="F268" s="394">
        <v>1</v>
      </c>
      <c r="G268" s="393" t="s">
        <v>27</v>
      </c>
      <c r="H268" s="383">
        <v>238</v>
      </c>
      <c r="I268" s="392">
        <v>0</v>
      </c>
      <c r="J268" s="429">
        <v>0</v>
      </c>
      <c r="K268" s="392">
        <v>0</v>
      </c>
      <c r="L268" s="392">
        <v>0</v>
      </c>
    </row>
    <row r="269" spans="1:12" ht="15" hidden="1" customHeight="1" collapsed="1">
      <c r="A269" s="397">
        <v>3</v>
      </c>
      <c r="B269" s="396">
        <v>2</v>
      </c>
      <c r="C269" s="395">
        <v>2</v>
      </c>
      <c r="D269" s="395">
        <v>1</v>
      </c>
      <c r="E269" s="395">
        <v>2</v>
      </c>
      <c r="F269" s="394">
        <v>2</v>
      </c>
      <c r="G269" s="393" t="s">
        <v>26</v>
      </c>
      <c r="H269" s="383">
        <v>239</v>
      </c>
      <c r="I269" s="392">
        <v>0</v>
      </c>
      <c r="J269" s="429">
        <v>0</v>
      </c>
      <c r="K269" s="392">
        <v>0</v>
      </c>
      <c r="L269" s="392">
        <v>0</v>
      </c>
    </row>
    <row r="270" spans="1:12" ht="15" hidden="1" customHeight="1" collapsed="1">
      <c r="A270" s="397">
        <v>3</v>
      </c>
      <c r="B270" s="396">
        <v>2</v>
      </c>
      <c r="C270" s="395">
        <v>2</v>
      </c>
      <c r="D270" s="395">
        <v>1</v>
      </c>
      <c r="E270" s="395">
        <v>3</v>
      </c>
      <c r="F270" s="394"/>
      <c r="G270" s="393" t="s">
        <v>25</v>
      </c>
      <c r="H270" s="383">
        <v>240</v>
      </c>
      <c r="I270" s="400">
        <f>SUM(I271:I272)</f>
        <v>0</v>
      </c>
      <c r="J270" s="400">
        <f>SUM(J271:J272)</f>
        <v>0</v>
      </c>
      <c r="K270" s="400">
        <f>SUM(K271:K272)</f>
        <v>0</v>
      </c>
      <c r="L270" s="400">
        <f>SUM(L271:L272)</f>
        <v>0</v>
      </c>
    </row>
    <row r="271" spans="1:12" ht="15" hidden="1" customHeight="1" collapsed="1">
      <c r="A271" s="397">
        <v>3</v>
      </c>
      <c r="B271" s="396">
        <v>2</v>
      </c>
      <c r="C271" s="395">
        <v>2</v>
      </c>
      <c r="D271" s="395">
        <v>1</v>
      </c>
      <c r="E271" s="395">
        <v>3</v>
      </c>
      <c r="F271" s="394">
        <v>1</v>
      </c>
      <c r="G271" s="393" t="s">
        <v>24</v>
      </c>
      <c r="H271" s="383">
        <v>241</v>
      </c>
      <c r="I271" s="392">
        <v>0</v>
      </c>
      <c r="J271" s="429">
        <v>0</v>
      </c>
      <c r="K271" s="392">
        <v>0</v>
      </c>
      <c r="L271" s="392">
        <v>0</v>
      </c>
    </row>
    <row r="272" spans="1:12" ht="15" hidden="1" customHeight="1" collapsed="1">
      <c r="A272" s="397">
        <v>3</v>
      </c>
      <c r="B272" s="396">
        <v>2</v>
      </c>
      <c r="C272" s="395">
        <v>2</v>
      </c>
      <c r="D272" s="395">
        <v>1</v>
      </c>
      <c r="E272" s="395">
        <v>3</v>
      </c>
      <c r="F272" s="394">
        <v>2</v>
      </c>
      <c r="G272" s="393" t="s">
        <v>23</v>
      </c>
      <c r="H272" s="383">
        <v>242</v>
      </c>
      <c r="I272" s="392">
        <v>0</v>
      </c>
      <c r="J272" s="429">
        <v>0</v>
      </c>
      <c r="K272" s="392">
        <v>0</v>
      </c>
      <c r="L272" s="392">
        <v>0</v>
      </c>
    </row>
    <row r="273" spans="1:12" ht="25.5" hidden="1" customHeight="1" collapsed="1">
      <c r="A273" s="397">
        <v>3</v>
      </c>
      <c r="B273" s="396">
        <v>2</v>
      </c>
      <c r="C273" s="395">
        <v>2</v>
      </c>
      <c r="D273" s="395">
        <v>2</v>
      </c>
      <c r="E273" s="395"/>
      <c r="F273" s="394"/>
      <c r="G273" s="393" t="s">
        <v>50</v>
      </c>
      <c r="H273" s="383">
        <v>243</v>
      </c>
      <c r="I273" s="400">
        <f>I274</f>
        <v>0</v>
      </c>
      <c r="J273" s="405">
        <f>J274</f>
        <v>0</v>
      </c>
      <c r="K273" s="400">
        <f>K274</f>
        <v>0</v>
      </c>
      <c r="L273" s="405">
        <f>L274</f>
        <v>0</v>
      </c>
    </row>
    <row r="274" spans="1:12" ht="20.25" hidden="1" customHeight="1" collapsed="1">
      <c r="A274" s="396">
        <v>3</v>
      </c>
      <c r="B274" s="395">
        <v>2</v>
      </c>
      <c r="C274" s="412">
        <v>2</v>
      </c>
      <c r="D274" s="412">
        <v>2</v>
      </c>
      <c r="E274" s="412">
        <v>1</v>
      </c>
      <c r="F274" s="411"/>
      <c r="G274" s="393" t="s">
        <v>50</v>
      </c>
      <c r="H274" s="383">
        <v>244</v>
      </c>
      <c r="I274" s="410">
        <f>SUM(I275:I276)</f>
        <v>0</v>
      </c>
      <c r="J274" s="409">
        <f>SUM(J275:J276)</f>
        <v>0</v>
      </c>
      <c r="K274" s="408">
        <f>SUM(K275:K276)</f>
        <v>0</v>
      </c>
      <c r="L274" s="408">
        <f>SUM(L275:L276)</f>
        <v>0</v>
      </c>
    </row>
    <row r="275" spans="1:12" ht="25.5" hidden="1" customHeight="1" collapsed="1">
      <c r="A275" s="396">
        <v>3</v>
      </c>
      <c r="B275" s="395">
        <v>2</v>
      </c>
      <c r="C275" s="395">
        <v>2</v>
      </c>
      <c r="D275" s="395">
        <v>2</v>
      </c>
      <c r="E275" s="395">
        <v>1</v>
      </c>
      <c r="F275" s="394">
        <v>1</v>
      </c>
      <c r="G275" s="393" t="s">
        <v>49</v>
      </c>
      <c r="H275" s="383">
        <v>245</v>
      </c>
      <c r="I275" s="392">
        <v>0</v>
      </c>
      <c r="J275" s="392">
        <v>0</v>
      </c>
      <c r="K275" s="392">
        <v>0</v>
      </c>
      <c r="L275" s="392">
        <v>0</v>
      </c>
    </row>
    <row r="276" spans="1:12" ht="25.5" hidden="1" customHeight="1" collapsed="1">
      <c r="A276" s="396">
        <v>3</v>
      </c>
      <c r="B276" s="395">
        <v>2</v>
      </c>
      <c r="C276" s="395">
        <v>2</v>
      </c>
      <c r="D276" s="395">
        <v>2</v>
      </c>
      <c r="E276" s="395">
        <v>1</v>
      </c>
      <c r="F276" s="394">
        <v>2</v>
      </c>
      <c r="G276" s="397" t="s">
        <v>48</v>
      </c>
      <c r="H276" s="383">
        <v>246</v>
      </c>
      <c r="I276" s="392">
        <v>0</v>
      </c>
      <c r="J276" s="392">
        <v>0</v>
      </c>
      <c r="K276" s="392">
        <v>0</v>
      </c>
      <c r="L276" s="392">
        <v>0</v>
      </c>
    </row>
    <row r="277" spans="1:12" ht="25.5" hidden="1" customHeight="1" collapsed="1">
      <c r="A277" s="396">
        <v>3</v>
      </c>
      <c r="B277" s="395">
        <v>2</v>
      </c>
      <c r="C277" s="395">
        <v>2</v>
      </c>
      <c r="D277" s="395">
        <v>3</v>
      </c>
      <c r="E277" s="395"/>
      <c r="F277" s="394"/>
      <c r="G277" s="393" t="s">
        <v>47</v>
      </c>
      <c r="H277" s="383">
        <v>247</v>
      </c>
      <c r="I277" s="400">
        <f>I278</f>
        <v>0</v>
      </c>
      <c r="J277" s="406">
        <f>J278</f>
        <v>0</v>
      </c>
      <c r="K277" s="405">
        <f>K278</f>
        <v>0</v>
      </c>
      <c r="L277" s="405">
        <f>L278</f>
        <v>0</v>
      </c>
    </row>
    <row r="278" spans="1:12" ht="30" hidden="1" customHeight="1" collapsed="1">
      <c r="A278" s="413">
        <v>3</v>
      </c>
      <c r="B278" s="395">
        <v>2</v>
      </c>
      <c r="C278" s="395">
        <v>2</v>
      </c>
      <c r="D278" s="395">
        <v>3</v>
      </c>
      <c r="E278" s="395">
        <v>1</v>
      </c>
      <c r="F278" s="394"/>
      <c r="G278" s="393" t="s">
        <v>47</v>
      </c>
      <c r="H278" s="383">
        <v>248</v>
      </c>
      <c r="I278" s="400">
        <f>I279+I280</f>
        <v>0</v>
      </c>
      <c r="J278" s="400">
        <f>J279+J280</f>
        <v>0</v>
      </c>
      <c r="K278" s="400">
        <f>K279+K280</f>
        <v>0</v>
      </c>
      <c r="L278" s="400">
        <f>L279+L280</f>
        <v>0</v>
      </c>
    </row>
    <row r="279" spans="1:12" ht="31.5" hidden="1" customHeight="1" collapsed="1">
      <c r="A279" s="413">
        <v>3</v>
      </c>
      <c r="B279" s="395">
        <v>2</v>
      </c>
      <c r="C279" s="395">
        <v>2</v>
      </c>
      <c r="D279" s="395">
        <v>3</v>
      </c>
      <c r="E279" s="395">
        <v>1</v>
      </c>
      <c r="F279" s="394">
        <v>1</v>
      </c>
      <c r="G279" s="393" t="s">
        <v>46</v>
      </c>
      <c r="H279" s="383">
        <v>249</v>
      </c>
      <c r="I279" s="392">
        <v>0</v>
      </c>
      <c r="J279" s="392">
        <v>0</v>
      </c>
      <c r="K279" s="392">
        <v>0</v>
      </c>
      <c r="L279" s="392">
        <v>0</v>
      </c>
    </row>
    <row r="280" spans="1:12" ht="25.5" hidden="1" customHeight="1" collapsed="1">
      <c r="A280" s="413">
        <v>3</v>
      </c>
      <c r="B280" s="395">
        <v>2</v>
      </c>
      <c r="C280" s="395">
        <v>2</v>
      </c>
      <c r="D280" s="395">
        <v>3</v>
      </c>
      <c r="E280" s="395">
        <v>1</v>
      </c>
      <c r="F280" s="394">
        <v>2</v>
      </c>
      <c r="G280" s="393" t="s">
        <v>45</v>
      </c>
      <c r="H280" s="383">
        <v>250</v>
      </c>
      <c r="I280" s="392">
        <v>0</v>
      </c>
      <c r="J280" s="392">
        <v>0</v>
      </c>
      <c r="K280" s="392">
        <v>0</v>
      </c>
      <c r="L280" s="392">
        <v>0</v>
      </c>
    </row>
    <row r="281" spans="1:12" ht="22.5" hidden="1" customHeight="1" collapsed="1">
      <c r="A281" s="396">
        <v>3</v>
      </c>
      <c r="B281" s="395">
        <v>2</v>
      </c>
      <c r="C281" s="395">
        <v>2</v>
      </c>
      <c r="D281" s="395">
        <v>4</v>
      </c>
      <c r="E281" s="395"/>
      <c r="F281" s="394"/>
      <c r="G281" s="393" t="s">
        <v>44</v>
      </c>
      <c r="H281" s="383">
        <v>251</v>
      </c>
      <c r="I281" s="400">
        <f>I282</f>
        <v>0</v>
      </c>
      <c r="J281" s="406">
        <f>J282</f>
        <v>0</v>
      </c>
      <c r="K281" s="405">
        <f>K282</f>
        <v>0</v>
      </c>
      <c r="L281" s="405">
        <f>L282</f>
        <v>0</v>
      </c>
    </row>
    <row r="282" spans="1:12" hidden="1" collapsed="1">
      <c r="A282" s="396">
        <v>3</v>
      </c>
      <c r="B282" s="395">
        <v>2</v>
      </c>
      <c r="C282" s="395">
        <v>2</v>
      </c>
      <c r="D282" s="395">
        <v>4</v>
      </c>
      <c r="E282" s="395">
        <v>1</v>
      </c>
      <c r="F282" s="394"/>
      <c r="G282" s="393" t="s">
        <v>44</v>
      </c>
      <c r="H282" s="383">
        <v>252</v>
      </c>
      <c r="I282" s="400">
        <f>SUM(I283:I284)</f>
        <v>0</v>
      </c>
      <c r="J282" s="406">
        <f>SUM(J283:J284)</f>
        <v>0</v>
      </c>
      <c r="K282" s="405">
        <f>SUM(K283:K284)</f>
        <v>0</v>
      </c>
      <c r="L282" s="405">
        <f>SUM(L283:L284)</f>
        <v>0</v>
      </c>
    </row>
    <row r="283" spans="1:12" ht="30.75" hidden="1" customHeight="1" collapsed="1">
      <c r="A283" s="396">
        <v>3</v>
      </c>
      <c r="B283" s="395">
        <v>2</v>
      </c>
      <c r="C283" s="395">
        <v>2</v>
      </c>
      <c r="D283" s="395">
        <v>4</v>
      </c>
      <c r="E283" s="395">
        <v>1</v>
      </c>
      <c r="F283" s="394">
        <v>1</v>
      </c>
      <c r="G283" s="393" t="s">
        <v>43</v>
      </c>
      <c r="H283" s="383">
        <v>253</v>
      </c>
      <c r="I283" s="392">
        <v>0</v>
      </c>
      <c r="J283" s="392">
        <v>0</v>
      </c>
      <c r="K283" s="392">
        <v>0</v>
      </c>
      <c r="L283" s="392">
        <v>0</v>
      </c>
    </row>
    <row r="284" spans="1:12" ht="27.75" hidden="1" customHeight="1" collapsed="1">
      <c r="A284" s="413">
        <v>3</v>
      </c>
      <c r="B284" s="412">
        <v>2</v>
      </c>
      <c r="C284" s="412">
        <v>2</v>
      </c>
      <c r="D284" s="412">
        <v>4</v>
      </c>
      <c r="E284" s="412">
        <v>1</v>
      </c>
      <c r="F284" s="411">
        <v>2</v>
      </c>
      <c r="G284" s="397" t="s">
        <v>42</v>
      </c>
      <c r="H284" s="383">
        <v>254</v>
      </c>
      <c r="I284" s="392">
        <v>0</v>
      </c>
      <c r="J284" s="392">
        <v>0</v>
      </c>
      <c r="K284" s="392">
        <v>0</v>
      </c>
      <c r="L284" s="392">
        <v>0</v>
      </c>
    </row>
    <row r="285" spans="1:12" ht="14.25" hidden="1" customHeight="1" collapsed="1">
      <c r="A285" s="396">
        <v>3</v>
      </c>
      <c r="B285" s="395">
        <v>2</v>
      </c>
      <c r="C285" s="395">
        <v>2</v>
      </c>
      <c r="D285" s="395">
        <v>5</v>
      </c>
      <c r="E285" s="395"/>
      <c r="F285" s="394"/>
      <c r="G285" s="393" t="s">
        <v>41</v>
      </c>
      <c r="H285" s="383">
        <v>255</v>
      </c>
      <c r="I285" s="400">
        <f t="shared" ref="I285:L286" si="27">I286</f>
        <v>0</v>
      </c>
      <c r="J285" s="406">
        <f t="shared" si="27"/>
        <v>0</v>
      </c>
      <c r="K285" s="405">
        <f t="shared" si="27"/>
        <v>0</v>
      </c>
      <c r="L285" s="405">
        <f t="shared" si="27"/>
        <v>0</v>
      </c>
    </row>
    <row r="286" spans="1:12" ht="15.75" hidden="1" customHeight="1" collapsed="1">
      <c r="A286" s="396">
        <v>3</v>
      </c>
      <c r="B286" s="395">
        <v>2</v>
      </c>
      <c r="C286" s="395">
        <v>2</v>
      </c>
      <c r="D286" s="395">
        <v>5</v>
      </c>
      <c r="E286" s="395">
        <v>1</v>
      </c>
      <c r="F286" s="394"/>
      <c r="G286" s="393" t="s">
        <v>41</v>
      </c>
      <c r="H286" s="383">
        <v>256</v>
      </c>
      <c r="I286" s="400">
        <f t="shared" si="27"/>
        <v>0</v>
      </c>
      <c r="J286" s="406">
        <f t="shared" si="27"/>
        <v>0</v>
      </c>
      <c r="K286" s="405">
        <f t="shared" si="27"/>
        <v>0</v>
      </c>
      <c r="L286" s="405">
        <f t="shared" si="27"/>
        <v>0</v>
      </c>
    </row>
    <row r="287" spans="1:12" ht="15.75" hidden="1" customHeight="1" collapsed="1">
      <c r="A287" s="396">
        <v>3</v>
      </c>
      <c r="B287" s="395">
        <v>2</v>
      </c>
      <c r="C287" s="395">
        <v>2</v>
      </c>
      <c r="D287" s="395">
        <v>5</v>
      </c>
      <c r="E287" s="395">
        <v>1</v>
      </c>
      <c r="F287" s="394">
        <v>1</v>
      </c>
      <c r="G287" s="393" t="s">
        <v>41</v>
      </c>
      <c r="H287" s="383">
        <v>257</v>
      </c>
      <c r="I287" s="392">
        <v>0</v>
      </c>
      <c r="J287" s="392">
        <v>0</v>
      </c>
      <c r="K287" s="392">
        <v>0</v>
      </c>
      <c r="L287" s="392">
        <v>0</v>
      </c>
    </row>
    <row r="288" spans="1:12" ht="14.25" hidden="1" customHeight="1" collapsed="1">
      <c r="A288" s="396">
        <v>3</v>
      </c>
      <c r="B288" s="395">
        <v>2</v>
      </c>
      <c r="C288" s="395">
        <v>2</v>
      </c>
      <c r="D288" s="395">
        <v>6</v>
      </c>
      <c r="E288" s="395"/>
      <c r="F288" s="394"/>
      <c r="G288" s="393" t="s">
        <v>12</v>
      </c>
      <c r="H288" s="383">
        <v>258</v>
      </c>
      <c r="I288" s="400">
        <f t="shared" ref="I288:L289" si="28">I289</f>
        <v>0</v>
      </c>
      <c r="J288" s="426">
        <f t="shared" si="28"/>
        <v>0</v>
      </c>
      <c r="K288" s="405">
        <f t="shared" si="28"/>
        <v>0</v>
      </c>
      <c r="L288" s="405">
        <f t="shared" si="28"/>
        <v>0</v>
      </c>
    </row>
    <row r="289" spans="1:12" ht="15" hidden="1" customHeight="1" collapsed="1">
      <c r="A289" s="396">
        <v>3</v>
      </c>
      <c r="B289" s="395">
        <v>2</v>
      </c>
      <c r="C289" s="395">
        <v>2</v>
      </c>
      <c r="D289" s="395">
        <v>6</v>
      </c>
      <c r="E289" s="395">
        <v>1</v>
      </c>
      <c r="F289" s="394"/>
      <c r="G289" s="393" t="s">
        <v>12</v>
      </c>
      <c r="H289" s="383">
        <v>259</v>
      </c>
      <c r="I289" s="400">
        <f t="shared" si="28"/>
        <v>0</v>
      </c>
      <c r="J289" s="426">
        <f t="shared" si="28"/>
        <v>0</v>
      </c>
      <c r="K289" s="405">
        <f t="shared" si="28"/>
        <v>0</v>
      </c>
      <c r="L289" s="405">
        <f t="shared" si="28"/>
        <v>0</v>
      </c>
    </row>
    <row r="290" spans="1:12" ht="15" hidden="1" customHeight="1" collapsed="1">
      <c r="A290" s="396">
        <v>3</v>
      </c>
      <c r="B290" s="428">
        <v>2</v>
      </c>
      <c r="C290" s="428">
        <v>2</v>
      </c>
      <c r="D290" s="395">
        <v>6</v>
      </c>
      <c r="E290" s="428">
        <v>1</v>
      </c>
      <c r="F290" s="421">
        <v>1</v>
      </c>
      <c r="G290" s="417" t="s">
        <v>12</v>
      </c>
      <c r="H290" s="383">
        <v>260</v>
      </c>
      <c r="I290" s="392">
        <v>0</v>
      </c>
      <c r="J290" s="392">
        <v>0</v>
      </c>
      <c r="K290" s="392">
        <v>0</v>
      </c>
      <c r="L290" s="392">
        <v>0</v>
      </c>
    </row>
    <row r="291" spans="1:12" ht="14.25" hidden="1" customHeight="1" collapsed="1">
      <c r="A291" s="397">
        <v>3</v>
      </c>
      <c r="B291" s="396">
        <v>2</v>
      </c>
      <c r="C291" s="395">
        <v>2</v>
      </c>
      <c r="D291" s="395">
        <v>7</v>
      </c>
      <c r="E291" s="395"/>
      <c r="F291" s="394"/>
      <c r="G291" s="393" t="s">
        <v>40</v>
      </c>
      <c r="H291" s="383">
        <v>261</v>
      </c>
      <c r="I291" s="400">
        <f>I292</f>
        <v>0</v>
      </c>
      <c r="J291" s="426">
        <f>J292</f>
        <v>0</v>
      </c>
      <c r="K291" s="405">
        <f>K292</f>
        <v>0</v>
      </c>
      <c r="L291" s="405">
        <f>L292</f>
        <v>0</v>
      </c>
    </row>
    <row r="292" spans="1:12" ht="15" hidden="1" customHeight="1" collapsed="1">
      <c r="A292" s="397">
        <v>3</v>
      </c>
      <c r="B292" s="396">
        <v>2</v>
      </c>
      <c r="C292" s="395">
        <v>2</v>
      </c>
      <c r="D292" s="395">
        <v>7</v>
      </c>
      <c r="E292" s="395">
        <v>1</v>
      </c>
      <c r="F292" s="394"/>
      <c r="G292" s="393" t="s">
        <v>40</v>
      </c>
      <c r="H292" s="383">
        <v>262</v>
      </c>
      <c r="I292" s="400">
        <f>I293+I294</f>
        <v>0</v>
      </c>
      <c r="J292" s="400">
        <f>J293+J294</f>
        <v>0</v>
      </c>
      <c r="K292" s="400">
        <f>K293+K294</f>
        <v>0</v>
      </c>
      <c r="L292" s="400">
        <f>L293+L294</f>
        <v>0</v>
      </c>
    </row>
    <row r="293" spans="1:12" ht="27.75" hidden="1" customHeight="1" collapsed="1">
      <c r="A293" s="397">
        <v>3</v>
      </c>
      <c r="B293" s="396">
        <v>2</v>
      </c>
      <c r="C293" s="396">
        <v>2</v>
      </c>
      <c r="D293" s="395">
        <v>7</v>
      </c>
      <c r="E293" s="395">
        <v>1</v>
      </c>
      <c r="F293" s="394">
        <v>1</v>
      </c>
      <c r="G293" s="393" t="s">
        <v>39</v>
      </c>
      <c r="H293" s="383">
        <v>263</v>
      </c>
      <c r="I293" s="392">
        <v>0</v>
      </c>
      <c r="J293" s="392">
        <v>0</v>
      </c>
      <c r="K293" s="392">
        <v>0</v>
      </c>
      <c r="L293" s="392">
        <v>0</v>
      </c>
    </row>
    <row r="294" spans="1:12" ht="25.5" hidden="1" customHeight="1" collapsed="1">
      <c r="A294" s="397">
        <v>3</v>
      </c>
      <c r="B294" s="396">
        <v>2</v>
      </c>
      <c r="C294" s="396">
        <v>2</v>
      </c>
      <c r="D294" s="395">
        <v>7</v>
      </c>
      <c r="E294" s="395">
        <v>1</v>
      </c>
      <c r="F294" s="394">
        <v>2</v>
      </c>
      <c r="G294" s="393" t="s">
        <v>38</v>
      </c>
      <c r="H294" s="383">
        <v>264</v>
      </c>
      <c r="I294" s="392">
        <v>0</v>
      </c>
      <c r="J294" s="392">
        <v>0</v>
      </c>
      <c r="K294" s="392">
        <v>0</v>
      </c>
      <c r="L294" s="392">
        <v>0</v>
      </c>
    </row>
    <row r="295" spans="1:12" ht="30" hidden="1" customHeight="1" collapsed="1">
      <c r="A295" s="435">
        <v>3</v>
      </c>
      <c r="B295" s="435">
        <v>3</v>
      </c>
      <c r="C295" s="434"/>
      <c r="D295" s="433"/>
      <c r="E295" s="433"/>
      <c r="F295" s="432"/>
      <c r="G295" s="431" t="s">
        <v>37</v>
      </c>
      <c r="H295" s="383">
        <v>265</v>
      </c>
      <c r="I295" s="400">
        <f>SUM(I296+I328)</f>
        <v>0</v>
      </c>
      <c r="J295" s="426">
        <f>SUM(J296+J328)</f>
        <v>0</v>
      </c>
      <c r="K295" s="405">
        <f>SUM(K296+K328)</f>
        <v>0</v>
      </c>
      <c r="L295" s="405">
        <f>SUM(L296+L328)</f>
        <v>0</v>
      </c>
    </row>
    <row r="296" spans="1:12" ht="40.5" hidden="1" customHeight="1" collapsed="1">
      <c r="A296" s="397">
        <v>3</v>
      </c>
      <c r="B296" s="397">
        <v>3</v>
      </c>
      <c r="C296" s="396">
        <v>1</v>
      </c>
      <c r="D296" s="395"/>
      <c r="E296" s="395"/>
      <c r="F296" s="394"/>
      <c r="G296" s="393" t="s">
        <v>36</v>
      </c>
      <c r="H296" s="383">
        <v>266</v>
      </c>
      <c r="I296" s="400">
        <f>SUM(I297+I306+I310+I314+I318+I321+I324)</f>
        <v>0</v>
      </c>
      <c r="J296" s="426">
        <f>SUM(J297+J306+J310+J314+J318+J321+J324)</f>
        <v>0</v>
      </c>
      <c r="K296" s="405">
        <f>SUM(K297+K306+K310+K314+K318+K321+K324)</f>
        <v>0</v>
      </c>
      <c r="L296" s="405">
        <f>SUM(L297+L306+L310+L314+L318+L321+L324)</f>
        <v>0</v>
      </c>
    </row>
    <row r="297" spans="1:12" ht="15" hidden="1" customHeight="1" collapsed="1">
      <c r="A297" s="397">
        <v>3</v>
      </c>
      <c r="B297" s="397">
        <v>3</v>
      </c>
      <c r="C297" s="396">
        <v>1</v>
      </c>
      <c r="D297" s="395">
        <v>1</v>
      </c>
      <c r="E297" s="395"/>
      <c r="F297" s="394"/>
      <c r="G297" s="393" t="s">
        <v>35</v>
      </c>
      <c r="H297" s="383">
        <v>267</v>
      </c>
      <c r="I297" s="400">
        <f>SUM(I298+I300+I303)</f>
        <v>0</v>
      </c>
      <c r="J297" s="400">
        <f>SUM(J298+J300+J303)</f>
        <v>0</v>
      </c>
      <c r="K297" s="400">
        <f>SUM(K298+K300+K303)</f>
        <v>0</v>
      </c>
      <c r="L297" s="400">
        <f>SUM(L298+L300+L303)</f>
        <v>0</v>
      </c>
    </row>
    <row r="298" spans="1:12" ht="12.75" hidden="1" customHeight="1" collapsed="1">
      <c r="A298" s="397">
        <v>3</v>
      </c>
      <c r="B298" s="397">
        <v>3</v>
      </c>
      <c r="C298" s="396">
        <v>1</v>
      </c>
      <c r="D298" s="395">
        <v>1</v>
      </c>
      <c r="E298" s="395">
        <v>1</v>
      </c>
      <c r="F298" s="394"/>
      <c r="G298" s="393" t="s">
        <v>29</v>
      </c>
      <c r="H298" s="383">
        <v>268</v>
      </c>
      <c r="I298" s="400">
        <f>SUM(I299:I299)</f>
        <v>0</v>
      </c>
      <c r="J298" s="426">
        <f>SUM(J299:J299)</f>
        <v>0</v>
      </c>
      <c r="K298" s="405">
        <f>SUM(K299:K299)</f>
        <v>0</v>
      </c>
      <c r="L298" s="405">
        <f>SUM(L299:L299)</f>
        <v>0</v>
      </c>
    </row>
    <row r="299" spans="1:12" ht="15" hidden="1" customHeight="1" collapsed="1">
      <c r="A299" s="397">
        <v>3</v>
      </c>
      <c r="B299" s="397">
        <v>3</v>
      </c>
      <c r="C299" s="396">
        <v>1</v>
      </c>
      <c r="D299" s="395">
        <v>1</v>
      </c>
      <c r="E299" s="395">
        <v>1</v>
      </c>
      <c r="F299" s="394">
        <v>1</v>
      </c>
      <c r="G299" s="393" t="s">
        <v>29</v>
      </c>
      <c r="H299" s="383">
        <v>269</v>
      </c>
      <c r="I299" s="392">
        <v>0</v>
      </c>
      <c r="J299" s="392">
        <v>0</v>
      </c>
      <c r="K299" s="392">
        <v>0</v>
      </c>
      <c r="L299" s="392">
        <v>0</v>
      </c>
    </row>
    <row r="300" spans="1:12" ht="14.25" hidden="1" customHeight="1" collapsed="1">
      <c r="A300" s="397">
        <v>3</v>
      </c>
      <c r="B300" s="397">
        <v>3</v>
      </c>
      <c r="C300" s="396">
        <v>1</v>
      </c>
      <c r="D300" s="395">
        <v>1</v>
      </c>
      <c r="E300" s="395">
        <v>2</v>
      </c>
      <c r="F300" s="394"/>
      <c r="G300" s="393" t="s">
        <v>28</v>
      </c>
      <c r="H300" s="383">
        <v>270</v>
      </c>
      <c r="I300" s="400">
        <f>SUM(I301:I302)</f>
        <v>0</v>
      </c>
      <c r="J300" s="400">
        <f>SUM(J301:J302)</f>
        <v>0</v>
      </c>
      <c r="K300" s="400">
        <f>SUM(K301:K302)</f>
        <v>0</v>
      </c>
      <c r="L300" s="400">
        <f>SUM(L301:L302)</f>
        <v>0</v>
      </c>
    </row>
    <row r="301" spans="1:12" ht="14.25" hidden="1" customHeight="1" collapsed="1">
      <c r="A301" s="397">
        <v>3</v>
      </c>
      <c r="B301" s="397">
        <v>3</v>
      </c>
      <c r="C301" s="396">
        <v>1</v>
      </c>
      <c r="D301" s="395">
        <v>1</v>
      </c>
      <c r="E301" s="395">
        <v>2</v>
      </c>
      <c r="F301" s="394">
        <v>1</v>
      </c>
      <c r="G301" s="393" t="s">
        <v>27</v>
      </c>
      <c r="H301" s="383">
        <v>271</v>
      </c>
      <c r="I301" s="392">
        <v>0</v>
      </c>
      <c r="J301" s="392">
        <v>0</v>
      </c>
      <c r="K301" s="392">
        <v>0</v>
      </c>
      <c r="L301" s="392">
        <v>0</v>
      </c>
    </row>
    <row r="302" spans="1:12" ht="14.25" hidden="1" customHeight="1" collapsed="1">
      <c r="A302" s="397">
        <v>3</v>
      </c>
      <c r="B302" s="397">
        <v>3</v>
      </c>
      <c r="C302" s="396">
        <v>1</v>
      </c>
      <c r="D302" s="395">
        <v>1</v>
      </c>
      <c r="E302" s="395">
        <v>2</v>
      </c>
      <c r="F302" s="394">
        <v>2</v>
      </c>
      <c r="G302" s="393" t="s">
        <v>26</v>
      </c>
      <c r="H302" s="383">
        <v>272</v>
      </c>
      <c r="I302" s="392">
        <v>0</v>
      </c>
      <c r="J302" s="392">
        <v>0</v>
      </c>
      <c r="K302" s="392">
        <v>0</v>
      </c>
      <c r="L302" s="392">
        <v>0</v>
      </c>
    </row>
    <row r="303" spans="1:12" ht="14.25" hidden="1" customHeight="1" collapsed="1">
      <c r="A303" s="397">
        <v>3</v>
      </c>
      <c r="B303" s="397">
        <v>3</v>
      </c>
      <c r="C303" s="396">
        <v>1</v>
      </c>
      <c r="D303" s="395">
        <v>1</v>
      </c>
      <c r="E303" s="395">
        <v>3</v>
      </c>
      <c r="F303" s="394"/>
      <c r="G303" s="393" t="s">
        <v>25</v>
      </c>
      <c r="H303" s="383">
        <v>273</v>
      </c>
      <c r="I303" s="400">
        <f>SUM(I304:I305)</f>
        <v>0</v>
      </c>
      <c r="J303" s="400">
        <f>SUM(J304:J305)</f>
        <v>0</v>
      </c>
      <c r="K303" s="400">
        <f>SUM(K304:K305)</f>
        <v>0</v>
      </c>
      <c r="L303" s="400">
        <f>SUM(L304:L305)</f>
        <v>0</v>
      </c>
    </row>
    <row r="304" spans="1:12" ht="14.25" hidden="1" customHeight="1" collapsed="1">
      <c r="A304" s="397">
        <v>3</v>
      </c>
      <c r="B304" s="397">
        <v>3</v>
      </c>
      <c r="C304" s="396">
        <v>1</v>
      </c>
      <c r="D304" s="395">
        <v>1</v>
      </c>
      <c r="E304" s="395">
        <v>3</v>
      </c>
      <c r="F304" s="394">
        <v>1</v>
      </c>
      <c r="G304" s="393" t="s">
        <v>34</v>
      </c>
      <c r="H304" s="383">
        <v>274</v>
      </c>
      <c r="I304" s="392">
        <v>0</v>
      </c>
      <c r="J304" s="392">
        <v>0</v>
      </c>
      <c r="K304" s="392">
        <v>0</v>
      </c>
      <c r="L304" s="392">
        <v>0</v>
      </c>
    </row>
    <row r="305" spans="1:12" ht="14.25" hidden="1" customHeight="1" collapsed="1">
      <c r="A305" s="397">
        <v>3</v>
      </c>
      <c r="B305" s="397">
        <v>3</v>
      </c>
      <c r="C305" s="396">
        <v>1</v>
      </c>
      <c r="D305" s="395">
        <v>1</v>
      </c>
      <c r="E305" s="395">
        <v>3</v>
      </c>
      <c r="F305" s="394">
        <v>2</v>
      </c>
      <c r="G305" s="393" t="s">
        <v>23</v>
      </c>
      <c r="H305" s="383">
        <v>275</v>
      </c>
      <c r="I305" s="392">
        <v>0</v>
      </c>
      <c r="J305" s="392">
        <v>0</v>
      </c>
      <c r="K305" s="392">
        <v>0</v>
      </c>
      <c r="L305" s="392">
        <v>0</v>
      </c>
    </row>
    <row r="306" spans="1:12" hidden="1" collapsed="1">
      <c r="A306" s="414">
        <v>3</v>
      </c>
      <c r="B306" s="413">
        <v>3</v>
      </c>
      <c r="C306" s="396">
        <v>1</v>
      </c>
      <c r="D306" s="395">
        <v>2</v>
      </c>
      <c r="E306" s="395"/>
      <c r="F306" s="394"/>
      <c r="G306" s="393" t="s">
        <v>22</v>
      </c>
      <c r="H306" s="383">
        <v>276</v>
      </c>
      <c r="I306" s="400">
        <f>I307</f>
        <v>0</v>
      </c>
      <c r="J306" s="426">
        <f>J307</f>
        <v>0</v>
      </c>
      <c r="K306" s="405">
        <f>K307</f>
        <v>0</v>
      </c>
      <c r="L306" s="405">
        <f>L307</f>
        <v>0</v>
      </c>
    </row>
    <row r="307" spans="1:12" ht="15" hidden="1" customHeight="1" collapsed="1">
      <c r="A307" s="414">
        <v>3</v>
      </c>
      <c r="B307" s="414">
        <v>3</v>
      </c>
      <c r="C307" s="413">
        <v>1</v>
      </c>
      <c r="D307" s="412">
        <v>2</v>
      </c>
      <c r="E307" s="412">
        <v>1</v>
      </c>
      <c r="F307" s="411"/>
      <c r="G307" s="393" t="s">
        <v>22</v>
      </c>
      <c r="H307" s="383">
        <v>277</v>
      </c>
      <c r="I307" s="410">
        <f>SUM(I308:I309)</f>
        <v>0</v>
      </c>
      <c r="J307" s="427">
        <f>SUM(J308:J309)</f>
        <v>0</v>
      </c>
      <c r="K307" s="408">
        <f>SUM(K308:K309)</f>
        <v>0</v>
      </c>
      <c r="L307" s="408">
        <f>SUM(L308:L309)</f>
        <v>0</v>
      </c>
    </row>
    <row r="308" spans="1:12" ht="15" hidden="1" customHeight="1" collapsed="1">
      <c r="A308" s="397">
        <v>3</v>
      </c>
      <c r="B308" s="397">
        <v>3</v>
      </c>
      <c r="C308" s="396">
        <v>1</v>
      </c>
      <c r="D308" s="395">
        <v>2</v>
      </c>
      <c r="E308" s="395">
        <v>1</v>
      </c>
      <c r="F308" s="394">
        <v>1</v>
      </c>
      <c r="G308" s="393" t="s">
        <v>21</v>
      </c>
      <c r="H308" s="383">
        <v>278</v>
      </c>
      <c r="I308" s="392">
        <v>0</v>
      </c>
      <c r="J308" s="392">
        <v>0</v>
      </c>
      <c r="K308" s="392">
        <v>0</v>
      </c>
      <c r="L308" s="392">
        <v>0</v>
      </c>
    </row>
    <row r="309" spans="1:12" ht="12.75" hidden="1" customHeight="1" collapsed="1">
      <c r="A309" s="404">
        <v>3</v>
      </c>
      <c r="B309" s="430">
        <v>3</v>
      </c>
      <c r="C309" s="422">
        <v>1</v>
      </c>
      <c r="D309" s="428">
        <v>2</v>
      </c>
      <c r="E309" s="428">
        <v>1</v>
      </c>
      <c r="F309" s="421">
        <v>2</v>
      </c>
      <c r="G309" s="417" t="s">
        <v>20</v>
      </c>
      <c r="H309" s="383">
        <v>279</v>
      </c>
      <c r="I309" s="392">
        <v>0</v>
      </c>
      <c r="J309" s="392">
        <v>0</v>
      </c>
      <c r="K309" s="392">
        <v>0</v>
      </c>
      <c r="L309" s="392">
        <v>0</v>
      </c>
    </row>
    <row r="310" spans="1:12" ht="15.75" hidden="1" customHeight="1" collapsed="1">
      <c r="A310" s="396">
        <v>3</v>
      </c>
      <c r="B310" s="393">
        <v>3</v>
      </c>
      <c r="C310" s="396">
        <v>1</v>
      </c>
      <c r="D310" s="395">
        <v>3</v>
      </c>
      <c r="E310" s="395"/>
      <c r="F310" s="394"/>
      <c r="G310" s="393" t="s">
        <v>19</v>
      </c>
      <c r="H310" s="383">
        <v>280</v>
      </c>
      <c r="I310" s="400">
        <f>I311</f>
        <v>0</v>
      </c>
      <c r="J310" s="426">
        <f>J311</f>
        <v>0</v>
      </c>
      <c r="K310" s="405">
        <f>K311</f>
        <v>0</v>
      </c>
      <c r="L310" s="405">
        <f>L311</f>
        <v>0</v>
      </c>
    </row>
    <row r="311" spans="1:12" ht="15.75" hidden="1" customHeight="1" collapsed="1">
      <c r="A311" s="396">
        <v>3</v>
      </c>
      <c r="B311" s="417">
        <v>3</v>
      </c>
      <c r="C311" s="422">
        <v>1</v>
      </c>
      <c r="D311" s="428">
        <v>3</v>
      </c>
      <c r="E311" s="428">
        <v>1</v>
      </c>
      <c r="F311" s="421"/>
      <c r="G311" s="393" t="s">
        <v>19</v>
      </c>
      <c r="H311" s="383">
        <v>281</v>
      </c>
      <c r="I311" s="405">
        <f>I312+I313</f>
        <v>0</v>
      </c>
      <c r="J311" s="405">
        <f>J312+J313</f>
        <v>0</v>
      </c>
      <c r="K311" s="405">
        <f>K312+K313</f>
        <v>0</v>
      </c>
      <c r="L311" s="405">
        <f>L312+L313</f>
        <v>0</v>
      </c>
    </row>
    <row r="312" spans="1:12" ht="27" hidden="1" customHeight="1" collapsed="1">
      <c r="A312" s="396">
        <v>3</v>
      </c>
      <c r="B312" s="393">
        <v>3</v>
      </c>
      <c r="C312" s="396">
        <v>1</v>
      </c>
      <c r="D312" s="395">
        <v>3</v>
      </c>
      <c r="E312" s="395">
        <v>1</v>
      </c>
      <c r="F312" s="394">
        <v>1</v>
      </c>
      <c r="G312" s="393" t="s">
        <v>18</v>
      </c>
      <c r="H312" s="383">
        <v>282</v>
      </c>
      <c r="I312" s="399">
        <v>0</v>
      </c>
      <c r="J312" s="399">
        <v>0</v>
      </c>
      <c r="K312" s="399">
        <v>0</v>
      </c>
      <c r="L312" s="398">
        <v>0</v>
      </c>
    </row>
    <row r="313" spans="1:12" ht="26.25" hidden="1" customHeight="1" collapsed="1">
      <c r="A313" s="396">
        <v>3</v>
      </c>
      <c r="B313" s="393">
        <v>3</v>
      </c>
      <c r="C313" s="396">
        <v>1</v>
      </c>
      <c r="D313" s="395">
        <v>3</v>
      </c>
      <c r="E313" s="395">
        <v>1</v>
      </c>
      <c r="F313" s="394">
        <v>2</v>
      </c>
      <c r="G313" s="393" t="s">
        <v>17</v>
      </c>
      <c r="H313" s="383">
        <v>283</v>
      </c>
      <c r="I313" s="392">
        <v>0</v>
      </c>
      <c r="J313" s="392">
        <v>0</v>
      </c>
      <c r="K313" s="392">
        <v>0</v>
      </c>
      <c r="L313" s="392">
        <v>0</v>
      </c>
    </row>
    <row r="314" spans="1:12" hidden="1" collapsed="1">
      <c r="A314" s="396">
        <v>3</v>
      </c>
      <c r="B314" s="393">
        <v>3</v>
      </c>
      <c r="C314" s="396">
        <v>1</v>
      </c>
      <c r="D314" s="395">
        <v>4</v>
      </c>
      <c r="E314" s="395"/>
      <c r="F314" s="394"/>
      <c r="G314" s="393" t="s">
        <v>16</v>
      </c>
      <c r="H314" s="383">
        <v>284</v>
      </c>
      <c r="I314" s="400">
        <f>I315</f>
        <v>0</v>
      </c>
      <c r="J314" s="426">
        <f>J315</f>
        <v>0</v>
      </c>
      <c r="K314" s="405">
        <f>K315</f>
        <v>0</v>
      </c>
      <c r="L314" s="405">
        <f>L315</f>
        <v>0</v>
      </c>
    </row>
    <row r="315" spans="1:12" ht="15" hidden="1" customHeight="1" collapsed="1">
      <c r="A315" s="397">
        <v>3</v>
      </c>
      <c r="B315" s="396">
        <v>3</v>
      </c>
      <c r="C315" s="395">
        <v>1</v>
      </c>
      <c r="D315" s="395">
        <v>4</v>
      </c>
      <c r="E315" s="395">
        <v>1</v>
      </c>
      <c r="F315" s="394"/>
      <c r="G315" s="393" t="s">
        <v>16</v>
      </c>
      <c r="H315" s="383">
        <v>285</v>
      </c>
      <c r="I315" s="400">
        <f>SUM(I316:I317)</f>
        <v>0</v>
      </c>
      <c r="J315" s="400">
        <f>SUM(J316:J317)</f>
        <v>0</v>
      </c>
      <c r="K315" s="400">
        <f>SUM(K316:K317)</f>
        <v>0</v>
      </c>
      <c r="L315" s="400">
        <f>SUM(L316:L317)</f>
        <v>0</v>
      </c>
    </row>
    <row r="316" spans="1:12" hidden="1" collapsed="1">
      <c r="A316" s="397">
        <v>3</v>
      </c>
      <c r="B316" s="396">
        <v>3</v>
      </c>
      <c r="C316" s="395">
        <v>1</v>
      </c>
      <c r="D316" s="395">
        <v>4</v>
      </c>
      <c r="E316" s="395">
        <v>1</v>
      </c>
      <c r="F316" s="394">
        <v>1</v>
      </c>
      <c r="G316" s="393" t="s">
        <v>15</v>
      </c>
      <c r="H316" s="383">
        <v>286</v>
      </c>
      <c r="I316" s="429">
        <v>0</v>
      </c>
      <c r="J316" s="392">
        <v>0</v>
      </c>
      <c r="K316" s="392">
        <v>0</v>
      </c>
      <c r="L316" s="429">
        <v>0</v>
      </c>
    </row>
    <row r="317" spans="1:12" ht="14.25" hidden="1" customHeight="1" collapsed="1">
      <c r="A317" s="396">
        <v>3</v>
      </c>
      <c r="B317" s="395">
        <v>3</v>
      </c>
      <c r="C317" s="395">
        <v>1</v>
      </c>
      <c r="D317" s="395">
        <v>4</v>
      </c>
      <c r="E317" s="395">
        <v>1</v>
      </c>
      <c r="F317" s="394">
        <v>2</v>
      </c>
      <c r="G317" s="393" t="s">
        <v>33</v>
      </c>
      <c r="H317" s="383">
        <v>287</v>
      </c>
      <c r="I317" s="392">
        <v>0</v>
      </c>
      <c r="J317" s="399">
        <v>0</v>
      </c>
      <c r="K317" s="399">
        <v>0</v>
      </c>
      <c r="L317" s="398">
        <v>0</v>
      </c>
    </row>
    <row r="318" spans="1:12" ht="15.75" hidden="1" customHeight="1" collapsed="1">
      <c r="A318" s="396">
        <v>3</v>
      </c>
      <c r="B318" s="395">
        <v>3</v>
      </c>
      <c r="C318" s="395">
        <v>1</v>
      </c>
      <c r="D318" s="395">
        <v>5</v>
      </c>
      <c r="E318" s="395"/>
      <c r="F318" s="394"/>
      <c r="G318" s="393" t="s">
        <v>13</v>
      </c>
      <c r="H318" s="383">
        <v>288</v>
      </c>
      <c r="I318" s="408">
        <f t="shared" ref="I318:L319" si="29">I319</f>
        <v>0</v>
      </c>
      <c r="J318" s="426">
        <f t="shared" si="29"/>
        <v>0</v>
      </c>
      <c r="K318" s="405">
        <f t="shared" si="29"/>
        <v>0</v>
      </c>
      <c r="L318" s="405">
        <f t="shared" si="29"/>
        <v>0</v>
      </c>
    </row>
    <row r="319" spans="1:12" ht="14.25" hidden="1" customHeight="1" collapsed="1">
      <c r="A319" s="413">
        <v>3</v>
      </c>
      <c r="B319" s="428">
        <v>3</v>
      </c>
      <c r="C319" s="428">
        <v>1</v>
      </c>
      <c r="D319" s="428">
        <v>5</v>
      </c>
      <c r="E319" s="428">
        <v>1</v>
      </c>
      <c r="F319" s="421"/>
      <c r="G319" s="393" t="s">
        <v>13</v>
      </c>
      <c r="H319" s="383">
        <v>289</v>
      </c>
      <c r="I319" s="405">
        <f t="shared" si="29"/>
        <v>0</v>
      </c>
      <c r="J319" s="427">
        <f t="shared" si="29"/>
        <v>0</v>
      </c>
      <c r="K319" s="408">
        <f t="shared" si="29"/>
        <v>0</v>
      </c>
      <c r="L319" s="408">
        <f t="shared" si="29"/>
        <v>0</v>
      </c>
    </row>
    <row r="320" spans="1:12" ht="14.25" hidden="1" customHeight="1" collapsed="1">
      <c r="A320" s="396">
        <v>3</v>
      </c>
      <c r="B320" s="395">
        <v>3</v>
      </c>
      <c r="C320" s="395">
        <v>1</v>
      </c>
      <c r="D320" s="395">
        <v>5</v>
      </c>
      <c r="E320" s="395">
        <v>1</v>
      </c>
      <c r="F320" s="394">
        <v>1</v>
      </c>
      <c r="G320" s="393" t="s">
        <v>32</v>
      </c>
      <c r="H320" s="383">
        <v>290</v>
      </c>
      <c r="I320" s="392">
        <v>0</v>
      </c>
      <c r="J320" s="399">
        <v>0</v>
      </c>
      <c r="K320" s="399">
        <v>0</v>
      </c>
      <c r="L320" s="398">
        <v>0</v>
      </c>
    </row>
    <row r="321" spans="1:16" ht="14.25" hidden="1" customHeight="1" collapsed="1">
      <c r="A321" s="396">
        <v>3</v>
      </c>
      <c r="B321" s="395">
        <v>3</v>
      </c>
      <c r="C321" s="395">
        <v>1</v>
      </c>
      <c r="D321" s="395">
        <v>6</v>
      </c>
      <c r="E321" s="395"/>
      <c r="F321" s="394"/>
      <c r="G321" s="393" t="s">
        <v>12</v>
      </c>
      <c r="H321" s="383">
        <v>291</v>
      </c>
      <c r="I321" s="405">
        <f t="shared" ref="I321:L322" si="30">I322</f>
        <v>0</v>
      </c>
      <c r="J321" s="426">
        <f t="shared" si="30"/>
        <v>0</v>
      </c>
      <c r="K321" s="405">
        <f t="shared" si="30"/>
        <v>0</v>
      </c>
      <c r="L321" s="405">
        <f t="shared" si="30"/>
        <v>0</v>
      </c>
    </row>
    <row r="322" spans="1:16" ht="13.5" hidden="1" customHeight="1" collapsed="1">
      <c r="A322" s="396">
        <v>3</v>
      </c>
      <c r="B322" s="395">
        <v>3</v>
      </c>
      <c r="C322" s="395">
        <v>1</v>
      </c>
      <c r="D322" s="395">
        <v>6</v>
      </c>
      <c r="E322" s="395">
        <v>1</v>
      </c>
      <c r="F322" s="394"/>
      <c r="G322" s="393" t="s">
        <v>12</v>
      </c>
      <c r="H322" s="383">
        <v>292</v>
      </c>
      <c r="I322" s="400">
        <f t="shared" si="30"/>
        <v>0</v>
      </c>
      <c r="J322" s="426">
        <f t="shared" si="30"/>
        <v>0</v>
      </c>
      <c r="K322" s="405">
        <f t="shared" si="30"/>
        <v>0</v>
      </c>
      <c r="L322" s="405">
        <f t="shared" si="30"/>
        <v>0</v>
      </c>
    </row>
    <row r="323" spans="1:16" ht="14.25" hidden="1" customHeight="1" collapsed="1">
      <c r="A323" s="396">
        <v>3</v>
      </c>
      <c r="B323" s="395">
        <v>3</v>
      </c>
      <c r="C323" s="395">
        <v>1</v>
      </c>
      <c r="D323" s="395">
        <v>6</v>
      </c>
      <c r="E323" s="395">
        <v>1</v>
      </c>
      <c r="F323" s="394">
        <v>1</v>
      </c>
      <c r="G323" s="393" t="s">
        <v>12</v>
      </c>
      <c r="H323" s="383">
        <v>293</v>
      </c>
      <c r="I323" s="399">
        <v>0</v>
      </c>
      <c r="J323" s="399">
        <v>0</v>
      </c>
      <c r="K323" s="399">
        <v>0</v>
      </c>
      <c r="L323" s="398">
        <v>0</v>
      </c>
    </row>
    <row r="324" spans="1:16" ht="15" hidden="1" customHeight="1" collapsed="1">
      <c r="A324" s="396">
        <v>3</v>
      </c>
      <c r="B324" s="395">
        <v>3</v>
      </c>
      <c r="C324" s="395">
        <v>1</v>
      </c>
      <c r="D324" s="395">
        <v>7</v>
      </c>
      <c r="E324" s="395"/>
      <c r="F324" s="394"/>
      <c r="G324" s="393" t="s">
        <v>11</v>
      </c>
      <c r="H324" s="383">
        <v>294</v>
      </c>
      <c r="I324" s="400">
        <f>I325</f>
        <v>0</v>
      </c>
      <c r="J324" s="426">
        <f>J325</f>
        <v>0</v>
      </c>
      <c r="K324" s="405">
        <f>K325</f>
        <v>0</v>
      </c>
      <c r="L324" s="405">
        <f>L325</f>
        <v>0</v>
      </c>
    </row>
    <row r="325" spans="1:16" ht="16.5" hidden="1" customHeight="1" collapsed="1">
      <c r="A325" s="396">
        <v>3</v>
      </c>
      <c r="B325" s="395">
        <v>3</v>
      </c>
      <c r="C325" s="395">
        <v>1</v>
      </c>
      <c r="D325" s="395">
        <v>7</v>
      </c>
      <c r="E325" s="395">
        <v>1</v>
      </c>
      <c r="F325" s="394"/>
      <c r="G325" s="393" t="s">
        <v>11</v>
      </c>
      <c r="H325" s="383">
        <v>295</v>
      </c>
      <c r="I325" s="400">
        <f>I326+I327</f>
        <v>0</v>
      </c>
      <c r="J325" s="400">
        <f>J326+J327</f>
        <v>0</v>
      </c>
      <c r="K325" s="400">
        <f>K326+K327</f>
        <v>0</v>
      </c>
      <c r="L325" s="400">
        <f>L326+L327</f>
        <v>0</v>
      </c>
    </row>
    <row r="326" spans="1:16" ht="27" hidden="1" customHeight="1" collapsed="1">
      <c r="A326" s="396">
        <v>3</v>
      </c>
      <c r="B326" s="395">
        <v>3</v>
      </c>
      <c r="C326" s="395">
        <v>1</v>
      </c>
      <c r="D326" s="395">
        <v>7</v>
      </c>
      <c r="E326" s="395">
        <v>1</v>
      </c>
      <c r="F326" s="394">
        <v>1</v>
      </c>
      <c r="G326" s="393" t="s">
        <v>10</v>
      </c>
      <c r="H326" s="383">
        <v>296</v>
      </c>
      <c r="I326" s="399">
        <v>0</v>
      </c>
      <c r="J326" s="399">
        <v>0</v>
      </c>
      <c r="K326" s="399">
        <v>0</v>
      </c>
      <c r="L326" s="398">
        <v>0</v>
      </c>
    </row>
    <row r="327" spans="1:16" ht="27.75" hidden="1" customHeight="1" collapsed="1">
      <c r="A327" s="396">
        <v>3</v>
      </c>
      <c r="B327" s="395">
        <v>3</v>
      </c>
      <c r="C327" s="395">
        <v>1</v>
      </c>
      <c r="D327" s="395">
        <v>7</v>
      </c>
      <c r="E327" s="395">
        <v>1</v>
      </c>
      <c r="F327" s="394">
        <v>2</v>
      </c>
      <c r="G327" s="393" t="s">
        <v>9</v>
      </c>
      <c r="H327" s="383">
        <v>297</v>
      </c>
      <c r="I327" s="392">
        <v>0</v>
      </c>
      <c r="J327" s="392">
        <v>0</v>
      </c>
      <c r="K327" s="392">
        <v>0</v>
      </c>
      <c r="L327" s="392">
        <v>0</v>
      </c>
    </row>
    <row r="328" spans="1:16" ht="38.25" hidden="1" customHeight="1" collapsed="1">
      <c r="A328" s="396">
        <v>3</v>
      </c>
      <c r="B328" s="395">
        <v>3</v>
      </c>
      <c r="C328" s="395">
        <v>2</v>
      </c>
      <c r="D328" s="395"/>
      <c r="E328" s="395"/>
      <c r="F328" s="394"/>
      <c r="G328" s="393" t="s">
        <v>31</v>
      </c>
      <c r="H328" s="383">
        <v>298</v>
      </c>
      <c r="I328" s="400">
        <f>SUM(I329+I338+I342+I346+I350+I353+I356)</f>
        <v>0</v>
      </c>
      <c r="J328" s="426">
        <f>SUM(J329+J338+J342+J346+J350+J353+J356)</f>
        <v>0</v>
      </c>
      <c r="K328" s="405">
        <f>SUM(K329+K338+K342+K346+K350+K353+K356)</f>
        <v>0</v>
      </c>
      <c r="L328" s="405">
        <f>SUM(L329+L338+L342+L346+L350+L353+L356)</f>
        <v>0</v>
      </c>
    </row>
    <row r="329" spans="1:16" ht="15" hidden="1" customHeight="1" collapsed="1">
      <c r="A329" s="396">
        <v>3</v>
      </c>
      <c r="B329" s="395">
        <v>3</v>
      </c>
      <c r="C329" s="395">
        <v>2</v>
      </c>
      <c r="D329" s="395">
        <v>1</v>
      </c>
      <c r="E329" s="395"/>
      <c r="F329" s="394"/>
      <c r="G329" s="393" t="s">
        <v>30</v>
      </c>
      <c r="H329" s="383">
        <v>299</v>
      </c>
      <c r="I329" s="400">
        <f>I330</f>
        <v>0</v>
      </c>
      <c r="J329" s="426">
        <f>J330</f>
        <v>0</v>
      </c>
      <c r="K329" s="405">
        <f>K330</f>
        <v>0</v>
      </c>
      <c r="L329" s="405">
        <f>L330</f>
        <v>0</v>
      </c>
    </row>
    <row r="330" spans="1:16" hidden="1" collapsed="1">
      <c r="A330" s="397">
        <v>3</v>
      </c>
      <c r="B330" s="396">
        <v>3</v>
      </c>
      <c r="C330" s="395">
        <v>2</v>
      </c>
      <c r="D330" s="393">
        <v>1</v>
      </c>
      <c r="E330" s="396">
        <v>1</v>
      </c>
      <c r="F330" s="394"/>
      <c r="G330" s="393" t="s">
        <v>30</v>
      </c>
      <c r="H330" s="383">
        <v>300</v>
      </c>
      <c r="I330" s="400">
        <f>SUM(I331:I331)</f>
        <v>0</v>
      </c>
      <c r="J330" s="400">
        <f>SUM(J331:J331)</f>
        <v>0</v>
      </c>
      <c r="K330" s="400">
        <f>SUM(K331:K331)</f>
        <v>0</v>
      </c>
      <c r="L330" s="400">
        <f>SUM(L331:L331)</f>
        <v>0</v>
      </c>
      <c r="M330" s="425"/>
      <c r="N330" s="425"/>
      <c r="O330" s="425"/>
      <c r="P330" s="425"/>
    </row>
    <row r="331" spans="1:16" ht="13.5" hidden="1" customHeight="1" collapsed="1">
      <c r="A331" s="397">
        <v>3</v>
      </c>
      <c r="B331" s="396">
        <v>3</v>
      </c>
      <c r="C331" s="395">
        <v>2</v>
      </c>
      <c r="D331" s="393">
        <v>1</v>
      </c>
      <c r="E331" s="396">
        <v>1</v>
      </c>
      <c r="F331" s="394">
        <v>1</v>
      </c>
      <c r="G331" s="393" t="s">
        <v>29</v>
      </c>
      <c r="H331" s="383">
        <v>301</v>
      </c>
      <c r="I331" s="399">
        <v>0</v>
      </c>
      <c r="J331" s="399">
        <v>0</v>
      </c>
      <c r="K331" s="399">
        <v>0</v>
      </c>
      <c r="L331" s="398">
        <v>0</v>
      </c>
    </row>
    <row r="332" spans="1:16" hidden="1" collapsed="1">
      <c r="A332" s="397">
        <v>3</v>
      </c>
      <c r="B332" s="396">
        <v>3</v>
      </c>
      <c r="C332" s="395">
        <v>2</v>
      </c>
      <c r="D332" s="393">
        <v>1</v>
      </c>
      <c r="E332" s="396">
        <v>2</v>
      </c>
      <c r="F332" s="394"/>
      <c r="G332" s="417" t="s">
        <v>28</v>
      </c>
      <c r="H332" s="383">
        <v>302</v>
      </c>
      <c r="I332" s="400">
        <f>SUM(I333:I334)</f>
        <v>0</v>
      </c>
      <c r="J332" s="400">
        <f>SUM(J333:J334)</f>
        <v>0</v>
      </c>
      <c r="K332" s="400">
        <f>SUM(K333:K334)</f>
        <v>0</v>
      </c>
      <c r="L332" s="400">
        <f>SUM(L333:L334)</f>
        <v>0</v>
      </c>
    </row>
    <row r="333" spans="1:16" hidden="1" collapsed="1">
      <c r="A333" s="397">
        <v>3</v>
      </c>
      <c r="B333" s="396">
        <v>3</v>
      </c>
      <c r="C333" s="395">
        <v>2</v>
      </c>
      <c r="D333" s="393">
        <v>1</v>
      </c>
      <c r="E333" s="396">
        <v>2</v>
      </c>
      <c r="F333" s="394">
        <v>1</v>
      </c>
      <c r="G333" s="417" t="s">
        <v>27</v>
      </c>
      <c r="H333" s="383">
        <v>303</v>
      </c>
      <c r="I333" s="399">
        <v>0</v>
      </c>
      <c r="J333" s="399">
        <v>0</v>
      </c>
      <c r="K333" s="399">
        <v>0</v>
      </c>
      <c r="L333" s="398">
        <v>0</v>
      </c>
    </row>
    <row r="334" spans="1:16" hidden="1" collapsed="1">
      <c r="A334" s="397">
        <v>3</v>
      </c>
      <c r="B334" s="396">
        <v>3</v>
      </c>
      <c r="C334" s="395">
        <v>2</v>
      </c>
      <c r="D334" s="393">
        <v>1</v>
      </c>
      <c r="E334" s="396">
        <v>2</v>
      </c>
      <c r="F334" s="394">
        <v>2</v>
      </c>
      <c r="G334" s="417" t="s">
        <v>26</v>
      </c>
      <c r="H334" s="383">
        <v>304</v>
      </c>
      <c r="I334" s="392">
        <v>0</v>
      </c>
      <c r="J334" s="392">
        <v>0</v>
      </c>
      <c r="K334" s="392">
        <v>0</v>
      </c>
      <c r="L334" s="392">
        <v>0</v>
      </c>
    </row>
    <row r="335" spans="1:16" hidden="1" collapsed="1">
      <c r="A335" s="397">
        <v>3</v>
      </c>
      <c r="B335" s="396">
        <v>3</v>
      </c>
      <c r="C335" s="395">
        <v>2</v>
      </c>
      <c r="D335" s="393">
        <v>1</v>
      </c>
      <c r="E335" s="396">
        <v>3</v>
      </c>
      <c r="F335" s="394"/>
      <c r="G335" s="417" t="s">
        <v>25</v>
      </c>
      <c r="H335" s="383">
        <v>305</v>
      </c>
      <c r="I335" s="400">
        <f>SUM(I336:I337)</f>
        <v>0</v>
      </c>
      <c r="J335" s="400">
        <f>SUM(J336:J337)</f>
        <v>0</v>
      </c>
      <c r="K335" s="400">
        <f>SUM(K336:K337)</f>
        <v>0</v>
      </c>
      <c r="L335" s="400">
        <f>SUM(L336:L337)</f>
        <v>0</v>
      </c>
    </row>
    <row r="336" spans="1:16" hidden="1" collapsed="1">
      <c r="A336" s="397">
        <v>3</v>
      </c>
      <c r="B336" s="396">
        <v>3</v>
      </c>
      <c r="C336" s="395">
        <v>2</v>
      </c>
      <c r="D336" s="393">
        <v>1</v>
      </c>
      <c r="E336" s="396">
        <v>3</v>
      </c>
      <c r="F336" s="394">
        <v>1</v>
      </c>
      <c r="G336" s="417" t="s">
        <v>24</v>
      </c>
      <c r="H336" s="383">
        <v>306</v>
      </c>
      <c r="I336" s="392">
        <v>0</v>
      </c>
      <c r="J336" s="392">
        <v>0</v>
      </c>
      <c r="K336" s="392">
        <v>0</v>
      </c>
      <c r="L336" s="392">
        <v>0</v>
      </c>
    </row>
    <row r="337" spans="1:12" hidden="1" collapsed="1">
      <c r="A337" s="397">
        <v>3</v>
      </c>
      <c r="B337" s="396">
        <v>3</v>
      </c>
      <c r="C337" s="395">
        <v>2</v>
      </c>
      <c r="D337" s="393">
        <v>1</v>
      </c>
      <c r="E337" s="396">
        <v>3</v>
      </c>
      <c r="F337" s="394">
        <v>2</v>
      </c>
      <c r="G337" s="417" t="s">
        <v>23</v>
      </c>
      <c r="H337" s="383">
        <v>307</v>
      </c>
      <c r="I337" s="423">
        <v>0</v>
      </c>
      <c r="J337" s="424">
        <v>0</v>
      </c>
      <c r="K337" s="423">
        <v>0</v>
      </c>
      <c r="L337" s="423">
        <v>0</v>
      </c>
    </row>
    <row r="338" spans="1:12" hidden="1" collapsed="1">
      <c r="A338" s="404">
        <v>3</v>
      </c>
      <c r="B338" s="404">
        <v>3</v>
      </c>
      <c r="C338" s="422">
        <v>2</v>
      </c>
      <c r="D338" s="417">
        <v>2</v>
      </c>
      <c r="E338" s="422"/>
      <c r="F338" s="421"/>
      <c r="G338" s="417" t="s">
        <v>22</v>
      </c>
      <c r="H338" s="383">
        <v>308</v>
      </c>
      <c r="I338" s="420">
        <f>I339</f>
        <v>0</v>
      </c>
      <c r="J338" s="419">
        <f>J339</f>
        <v>0</v>
      </c>
      <c r="K338" s="418">
        <f>K339</f>
        <v>0</v>
      </c>
      <c r="L338" s="418">
        <f>L339</f>
        <v>0</v>
      </c>
    </row>
    <row r="339" spans="1:12" hidden="1" collapsed="1">
      <c r="A339" s="397">
        <v>3</v>
      </c>
      <c r="B339" s="397">
        <v>3</v>
      </c>
      <c r="C339" s="396">
        <v>2</v>
      </c>
      <c r="D339" s="393">
        <v>2</v>
      </c>
      <c r="E339" s="396">
        <v>1</v>
      </c>
      <c r="F339" s="394"/>
      <c r="G339" s="417" t="s">
        <v>22</v>
      </c>
      <c r="H339" s="383">
        <v>309</v>
      </c>
      <c r="I339" s="400">
        <f>SUM(I340:I341)</f>
        <v>0</v>
      </c>
      <c r="J339" s="406">
        <f>SUM(J340:J341)</f>
        <v>0</v>
      </c>
      <c r="K339" s="405">
        <f>SUM(K340:K341)</f>
        <v>0</v>
      </c>
      <c r="L339" s="405">
        <f>SUM(L340:L341)</f>
        <v>0</v>
      </c>
    </row>
    <row r="340" spans="1:12" ht="26.4" hidden="1" collapsed="1">
      <c r="A340" s="397">
        <v>3</v>
      </c>
      <c r="B340" s="397">
        <v>3</v>
      </c>
      <c r="C340" s="396">
        <v>2</v>
      </c>
      <c r="D340" s="393">
        <v>2</v>
      </c>
      <c r="E340" s="397">
        <v>1</v>
      </c>
      <c r="F340" s="415">
        <v>1</v>
      </c>
      <c r="G340" s="393" t="s">
        <v>21</v>
      </c>
      <c r="H340" s="383">
        <v>310</v>
      </c>
      <c r="I340" s="392">
        <v>0</v>
      </c>
      <c r="J340" s="392">
        <v>0</v>
      </c>
      <c r="K340" s="392">
        <v>0</v>
      </c>
      <c r="L340" s="392">
        <v>0</v>
      </c>
    </row>
    <row r="341" spans="1:12" hidden="1" collapsed="1">
      <c r="A341" s="404">
        <v>3</v>
      </c>
      <c r="B341" s="404">
        <v>3</v>
      </c>
      <c r="C341" s="403">
        <v>2</v>
      </c>
      <c r="D341" s="402">
        <v>2</v>
      </c>
      <c r="E341" s="407">
        <v>1</v>
      </c>
      <c r="F341" s="416">
        <v>2</v>
      </c>
      <c r="G341" s="407" t="s">
        <v>20</v>
      </c>
      <c r="H341" s="383">
        <v>311</v>
      </c>
      <c r="I341" s="392">
        <v>0</v>
      </c>
      <c r="J341" s="392">
        <v>0</v>
      </c>
      <c r="K341" s="392">
        <v>0</v>
      </c>
      <c r="L341" s="392">
        <v>0</v>
      </c>
    </row>
    <row r="342" spans="1:12" ht="23.25" hidden="1" customHeight="1" collapsed="1">
      <c r="A342" s="397">
        <v>3</v>
      </c>
      <c r="B342" s="397">
        <v>3</v>
      </c>
      <c r="C342" s="396">
        <v>2</v>
      </c>
      <c r="D342" s="395">
        <v>3</v>
      </c>
      <c r="E342" s="393"/>
      <c r="F342" s="415"/>
      <c r="G342" s="393" t="s">
        <v>19</v>
      </c>
      <c r="H342" s="383">
        <v>312</v>
      </c>
      <c r="I342" s="400">
        <f>I343</f>
        <v>0</v>
      </c>
      <c r="J342" s="406">
        <f>J343</f>
        <v>0</v>
      </c>
      <c r="K342" s="405">
        <f>K343</f>
        <v>0</v>
      </c>
      <c r="L342" s="405">
        <f>L343</f>
        <v>0</v>
      </c>
    </row>
    <row r="343" spans="1:12" ht="13.5" hidden="1" customHeight="1" collapsed="1">
      <c r="A343" s="397">
        <v>3</v>
      </c>
      <c r="B343" s="397">
        <v>3</v>
      </c>
      <c r="C343" s="396">
        <v>2</v>
      </c>
      <c r="D343" s="395">
        <v>3</v>
      </c>
      <c r="E343" s="393">
        <v>1</v>
      </c>
      <c r="F343" s="415"/>
      <c r="G343" s="393" t="s">
        <v>19</v>
      </c>
      <c r="H343" s="383">
        <v>313</v>
      </c>
      <c r="I343" s="400">
        <f>I344+I345</f>
        <v>0</v>
      </c>
      <c r="J343" s="400">
        <f>J344+J345</f>
        <v>0</v>
      </c>
      <c r="K343" s="400">
        <f>K344+K345</f>
        <v>0</v>
      </c>
      <c r="L343" s="400">
        <f>L344+L345</f>
        <v>0</v>
      </c>
    </row>
    <row r="344" spans="1:12" ht="28.5" hidden="1" customHeight="1" collapsed="1">
      <c r="A344" s="397">
        <v>3</v>
      </c>
      <c r="B344" s="397">
        <v>3</v>
      </c>
      <c r="C344" s="396">
        <v>2</v>
      </c>
      <c r="D344" s="395">
        <v>3</v>
      </c>
      <c r="E344" s="393">
        <v>1</v>
      </c>
      <c r="F344" s="415">
        <v>1</v>
      </c>
      <c r="G344" s="393" t="s">
        <v>18</v>
      </c>
      <c r="H344" s="383">
        <v>314</v>
      </c>
      <c r="I344" s="399">
        <v>0</v>
      </c>
      <c r="J344" s="399">
        <v>0</v>
      </c>
      <c r="K344" s="399">
        <v>0</v>
      </c>
      <c r="L344" s="398">
        <v>0</v>
      </c>
    </row>
    <row r="345" spans="1:12" ht="27.75" hidden="1" customHeight="1" collapsed="1">
      <c r="A345" s="397">
        <v>3</v>
      </c>
      <c r="B345" s="397">
        <v>3</v>
      </c>
      <c r="C345" s="396">
        <v>2</v>
      </c>
      <c r="D345" s="395">
        <v>3</v>
      </c>
      <c r="E345" s="393">
        <v>1</v>
      </c>
      <c r="F345" s="415">
        <v>2</v>
      </c>
      <c r="G345" s="393" t="s">
        <v>17</v>
      </c>
      <c r="H345" s="383">
        <v>315</v>
      </c>
      <c r="I345" s="392">
        <v>0</v>
      </c>
      <c r="J345" s="392">
        <v>0</v>
      </c>
      <c r="K345" s="392">
        <v>0</v>
      </c>
      <c r="L345" s="392">
        <v>0</v>
      </c>
    </row>
    <row r="346" spans="1:12" hidden="1" collapsed="1">
      <c r="A346" s="397">
        <v>3</v>
      </c>
      <c r="B346" s="397">
        <v>3</v>
      </c>
      <c r="C346" s="396">
        <v>2</v>
      </c>
      <c r="D346" s="395">
        <v>4</v>
      </c>
      <c r="E346" s="395"/>
      <c r="F346" s="394"/>
      <c r="G346" s="393" t="s">
        <v>16</v>
      </c>
      <c r="H346" s="383">
        <v>316</v>
      </c>
      <c r="I346" s="400">
        <f>I347</f>
        <v>0</v>
      </c>
      <c r="J346" s="406">
        <f>J347</f>
        <v>0</v>
      </c>
      <c r="K346" s="405">
        <f>K347</f>
        <v>0</v>
      </c>
      <c r="L346" s="405">
        <f>L347</f>
        <v>0</v>
      </c>
    </row>
    <row r="347" spans="1:12" hidden="1" collapsed="1">
      <c r="A347" s="414">
        <v>3</v>
      </c>
      <c r="B347" s="414">
        <v>3</v>
      </c>
      <c r="C347" s="413">
        <v>2</v>
      </c>
      <c r="D347" s="412">
        <v>4</v>
      </c>
      <c r="E347" s="412">
        <v>1</v>
      </c>
      <c r="F347" s="411"/>
      <c r="G347" s="393" t="s">
        <v>16</v>
      </c>
      <c r="H347" s="383">
        <v>317</v>
      </c>
      <c r="I347" s="410">
        <f>SUM(I348:I349)</f>
        <v>0</v>
      </c>
      <c r="J347" s="409">
        <f>SUM(J348:J349)</f>
        <v>0</v>
      </c>
      <c r="K347" s="408">
        <f>SUM(K348:K349)</f>
        <v>0</v>
      </c>
      <c r="L347" s="408">
        <f>SUM(L348:L349)</f>
        <v>0</v>
      </c>
    </row>
    <row r="348" spans="1:12" ht="15.75" hidden="1" customHeight="1" collapsed="1">
      <c r="A348" s="397">
        <v>3</v>
      </c>
      <c r="B348" s="397">
        <v>3</v>
      </c>
      <c r="C348" s="396">
        <v>2</v>
      </c>
      <c r="D348" s="395">
        <v>4</v>
      </c>
      <c r="E348" s="395">
        <v>1</v>
      </c>
      <c r="F348" s="394">
        <v>1</v>
      </c>
      <c r="G348" s="393" t="s">
        <v>15</v>
      </c>
      <c r="H348" s="383">
        <v>318</v>
      </c>
      <c r="I348" s="392">
        <v>0</v>
      </c>
      <c r="J348" s="392">
        <v>0</v>
      </c>
      <c r="K348" s="392">
        <v>0</v>
      </c>
      <c r="L348" s="392">
        <v>0</v>
      </c>
    </row>
    <row r="349" spans="1:12" hidden="1" collapsed="1">
      <c r="A349" s="397">
        <v>3</v>
      </c>
      <c r="B349" s="397">
        <v>3</v>
      </c>
      <c r="C349" s="396">
        <v>2</v>
      </c>
      <c r="D349" s="395">
        <v>4</v>
      </c>
      <c r="E349" s="395">
        <v>1</v>
      </c>
      <c r="F349" s="394">
        <v>2</v>
      </c>
      <c r="G349" s="393" t="s">
        <v>14</v>
      </c>
      <c r="H349" s="383">
        <v>319</v>
      </c>
      <c r="I349" s="392">
        <v>0</v>
      </c>
      <c r="J349" s="392">
        <v>0</v>
      </c>
      <c r="K349" s="392">
        <v>0</v>
      </c>
      <c r="L349" s="392">
        <v>0</v>
      </c>
    </row>
    <row r="350" spans="1:12" hidden="1" collapsed="1">
      <c r="A350" s="397">
        <v>3</v>
      </c>
      <c r="B350" s="397">
        <v>3</v>
      </c>
      <c r="C350" s="396">
        <v>2</v>
      </c>
      <c r="D350" s="395">
        <v>5</v>
      </c>
      <c r="E350" s="395"/>
      <c r="F350" s="394"/>
      <c r="G350" s="393" t="s">
        <v>13</v>
      </c>
      <c r="H350" s="383">
        <v>320</v>
      </c>
      <c r="I350" s="400">
        <f t="shared" ref="I350:L351" si="31">I351</f>
        <v>0</v>
      </c>
      <c r="J350" s="406">
        <f t="shared" si="31"/>
        <v>0</v>
      </c>
      <c r="K350" s="405">
        <f t="shared" si="31"/>
        <v>0</v>
      </c>
      <c r="L350" s="405">
        <f t="shared" si="31"/>
        <v>0</v>
      </c>
    </row>
    <row r="351" spans="1:12" hidden="1" collapsed="1">
      <c r="A351" s="414">
        <v>3</v>
      </c>
      <c r="B351" s="414">
        <v>3</v>
      </c>
      <c r="C351" s="413">
        <v>2</v>
      </c>
      <c r="D351" s="412">
        <v>5</v>
      </c>
      <c r="E351" s="412">
        <v>1</v>
      </c>
      <c r="F351" s="411"/>
      <c r="G351" s="393" t="s">
        <v>13</v>
      </c>
      <c r="H351" s="383">
        <v>321</v>
      </c>
      <c r="I351" s="410">
        <f t="shared" si="31"/>
        <v>0</v>
      </c>
      <c r="J351" s="409">
        <f t="shared" si="31"/>
        <v>0</v>
      </c>
      <c r="K351" s="408">
        <f t="shared" si="31"/>
        <v>0</v>
      </c>
      <c r="L351" s="408">
        <f t="shared" si="31"/>
        <v>0</v>
      </c>
    </row>
    <row r="352" spans="1:12" hidden="1" collapsed="1">
      <c r="A352" s="397">
        <v>3</v>
      </c>
      <c r="B352" s="397">
        <v>3</v>
      </c>
      <c r="C352" s="396">
        <v>2</v>
      </c>
      <c r="D352" s="395">
        <v>5</v>
      </c>
      <c r="E352" s="395">
        <v>1</v>
      </c>
      <c r="F352" s="394">
        <v>1</v>
      </c>
      <c r="G352" s="393" t="s">
        <v>13</v>
      </c>
      <c r="H352" s="383">
        <v>322</v>
      </c>
      <c r="I352" s="399">
        <v>0</v>
      </c>
      <c r="J352" s="399">
        <v>0</v>
      </c>
      <c r="K352" s="399">
        <v>0</v>
      </c>
      <c r="L352" s="398">
        <v>0</v>
      </c>
    </row>
    <row r="353" spans="1:12" ht="16.5" hidden="1" customHeight="1" collapsed="1">
      <c r="A353" s="397">
        <v>3</v>
      </c>
      <c r="B353" s="397">
        <v>3</v>
      </c>
      <c r="C353" s="396">
        <v>2</v>
      </c>
      <c r="D353" s="395">
        <v>6</v>
      </c>
      <c r="E353" s="395"/>
      <c r="F353" s="394"/>
      <c r="G353" s="393" t="s">
        <v>12</v>
      </c>
      <c r="H353" s="383">
        <v>323</v>
      </c>
      <c r="I353" s="400">
        <f t="shared" ref="I353:L354" si="32">I354</f>
        <v>0</v>
      </c>
      <c r="J353" s="406">
        <f t="shared" si="32"/>
        <v>0</v>
      </c>
      <c r="K353" s="405">
        <f t="shared" si="32"/>
        <v>0</v>
      </c>
      <c r="L353" s="405">
        <f t="shared" si="32"/>
        <v>0</v>
      </c>
    </row>
    <row r="354" spans="1:12" ht="15" hidden="1" customHeight="1" collapsed="1">
      <c r="A354" s="397">
        <v>3</v>
      </c>
      <c r="B354" s="397">
        <v>3</v>
      </c>
      <c r="C354" s="396">
        <v>2</v>
      </c>
      <c r="D354" s="395">
        <v>6</v>
      </c>
      <c r="E354" s="395">
        <v>1</v>
      </c>
      <c r="F354" s="394"/>
      <c r="G354" s="393" t="s">
        <v>12</v>
      </c>
      <c r="H354" s="383">
        <v>324</v>
      </c>
      <c r="I354" s="400">
        <f t="shared" si="32"/>
        <v>0</v>
      </c>
      <c r="J354" s="406">
        <f t="shared" si="32"/>
        <v>0</v>
      </c>
      <c r="K354" s="405">
        <f t="shared" si="32"/>
        <v>0</v>
      </c>
      <c r="L354" s="405">
        <f t="shared" si="32"/>
        <v>0</v>
      </c>
    </row>
    <row r="355" spans="1:12" ht="13.5" hidden="1" customHeight="1" collapsed="1">
      <c r="A355" s="404">
        <v>3</v>
      </c>
      <c r="B355" s="404">
        <v>3</v>
      </c>
      <c r="C355" s="403">
        <v>2</v>
      </c>
      <c r="D355" s="402">
        <v>6</v>
      </c>
      <c r="E355" s="402">
        <v>1</v>
      </c>
      <c r="F355" s="401">
        <v>1</v>
      </c>
      <c r="G355" s="407" t="s">
        <v>12</v>
      </c>
      <c r="H355" s="383">
        <v>325</v>
      </c>
      <c r="I355" s="399">
        <v>0</v>
      </c>
      <c r="J355" s="399">
        <v>0</v>
      </c>
      <c r="K355" s="399">
        <v>0</v>
      </c>
      <c r="L355" s="398">
        <v>0</v>
      </c>
    </row>
    <row r="356" spans="1:12" ht="15" hidden="1" customHeight="1" collapsed="1">
      <c r="A356" s="397">
        <v>3</v>
      </c>
      <c r="B356" s="397">
        <v>3</v>
      </c>
      <c r="C356" s="396">
        <v>2</v>
      </c>
      <c r="D356" s="395">
        <v>7</v>
      </c>
      <c r="E356" s="395"/>
      <c r="F356" s="394"/>
      <c r="G356" s="393" t="s">
        <v>11</v>
      </c>
      <c r="H356" s="383">
        <v>326</v>
      </c>
      <c r="I356" s="400">
        <f>I357</f>
        <v>0</v>
      </c>
      <c r="J356" s="406">
        <f>J357</f>
        <v>0</v>
      </c>
      <c r="K356" s="405">
        <f>K357</f>
        <v>0</v>
      </c>
      <c r="L356" s="405">
        <f>L357</f>
        <v>0</v>
      </c>
    </row>
    <row r="357" spans="1:12" ht="12.75" hidden="1" customHeight="1" collapsed="1">
      <c r="A357" s="404">
        <v>3</v>
      </c>
      <c r="B357" s="404">
        <v>3</v>
      </c>
      <c r="C357" s="403">
        <v>2</v>
      </c>
      <c r="D357" s="402">
        <v>7</v>
      </c>
      <c r="E357" s="402">
        <v>1</v>
      </c>
      <c r="F357" s="401"/>
      <c r="G357" s="393" t="s">
        <v>11</v>
      </c>
      <c r="H357" s="383">
        <v>327</v>
      </c>
      <c r="I357" s="400">
        <f>SUM(I358:I359)</f>
        <v>0</v>
      </c>
      <c r="J357" s="400">
        <f>SUM(J358:J359)</f>
        <v>0</v>
      </c>
      <c r="K357" s="400">
        <f>SUM(K358:K359)</f>
        <v>0</v>
      </c>
      <c r="L357" s="400">
        <f>SUM(L358:L359)</f>
        <v>0</v>
      </c>
    </row>
    <row r="358" spans="1:12" ht="27" hidden="1" customHeight="1" collapsed="1">
      <c r="A358" s="397">
        <v>3</v>
      </c>
      <c r="B358" s="397">
        <v>3</v>
      </c>
      <c r="C358" s="396">
        <v>2</v>
      </c>
      <c r="D358" s="395">
        <v>7</v>
      </c>
      <c r="E358" s="395">
        <v>1</v>
      </c>
      <c r="F358" s="394">
        <v>1</v>
      </c>
      <c r="G358" s="393" t="s">
        <v>10</v>
      </c>
      <c r="H358" s="383">
        <v>328</v>
      </c>
      <c r="I358" s="399">
        <v>0</v>
      </c>
      <c r="J358" s="399">
        <v>0</v>
      </c>
      <c r="K358" s="399">
        <v>0</v>
      </c>
      <c r="L358" s="398">
        <v>0</v>
      </c>
    </row>
    <row r="359" spans="1:12" ht="30" hidden="1" customHeight="1" collapsed="1">
      <c r="A359" s="397">
        <v>3</v>
      </c>
      <c r="B359" s="397">
        <v>3</v>
      </c>
      <c r="C359" s="396">
        <v>2</v>
      </c>
      <c r="D359" s="395">
        <v>7</v>
      </c>
      <c r="E359" s="395">
        <v>1</v>
      </c>
      <c r="F359" s="394">
        <v>2</v>
      </c>
      <c r="G359" s="393" t="s">
        <v>9</v>
      </c>
      <c r="H359" s="383">
        <v>329</v>
      </c>
      <c r="I359" s="392">
        <v>0</v>
      </c>
      <c r="J359" s="392">
        <v>0</v>
      </c>
      <c r="K359" s="392">
        <v>0</v>
      </c>
      <c r="L359" s="392">
        <v>0</v>
      </c>
    </row>
    <row r="360" spans="1:12" ht="18.75" customHeight="1">
      <c r="A360" s="391"/>
      <c r="B360" s="391"/>
      <c r="C360" s="390"/>
      <c r="D360" s="389"/>
      <c r="E360" s="388"/>
      <c r="F360" s="387"/>
      <c r="G360" s="386" t="s">
        <v>8</v>
      </c>
      <c r="H360" s="383">
        <v>330</v>
      </c>
      <c r="I360" s="385">
        <f>SUM(I30+I176)</f>
        <v>124100</v>
      </c>
      <c r="J360" s="385">
        <f>SUM(J30+J176)</f>
        <v>35700</v>
      </c>
      <c r="K360" s="385">
        <f>SUM(K30+K176)</f>
        <v>34916.240000000005</v>
      </c>
      <c r="L360" s="385">
        <f>SUM(L30+L176)</f>
        <v>34916.240000000005</v>
      </c>
    </row>
    <row r="361" spans="1:12" ht="18.75" customHeight="1">
      <c r="G361" s="384"/>
      <c r="H361" s="383"/>
      <c r="I361" s="382"/>
      <c r="J361" s="381"/>
      <c r="K361" s="381"/>
      <c r="L361" s="381"/>
    </row>
    <row r="362" spans="1:12" ht="18.75" customHeight="1">
      <c r="D362" s="373"/>
      <c r="E362" s="373"/>
      <c r="F362" s="375"/>
      <c r="G362" s="373" t="s">
        <v>7</v>
      </c>
      <c r="H362" s="377"/>
      <c r="I362" s="380"/>
      <c r="J362" s="381"/>
      <c r="K362" s="373" t="s">
        <v>6</v>
      </c>
      <c r="L362" s="380"/>
    </row>
    <row r="363" spans="1:12" ht="18.75" customHeight="1">
      <c r="A363" s="379"/>
      <c r="B363" s="379"/>
      <c r="C363" s="379"/>
      <c r="D363" s="378" t="s">
        <v>5</v>
      </c>
      <c r="E363" s="367"/>
      <c r="F363" s="367"/>
      <c r="G363" s="377"/>
      <c r="H363" s="377"/>
      <c r="I363" s="376" t="s">
        <v>1</v>
      </c>
      <c r="K363" s="653" t="s">
        <v>0</v>
      </c>
      <c r="L363" s="653"/>
    </row>
    <row r="364" spans="1:12" ht="15.75" customHeight="1">
      <c r="I364" s="374"/>
      <c r="K364" s="374"/>
      <c r="L364" s="374"/>
    </row>
    <row r="365" spans="1:12" ht="15.75" customHeight="1">
      <c r="D365" s="373"/>
      <c r="E365" s="373"/>
      <c r="F365" s="375"/>
      <c r="G365" s="373" t="s">
        <v>4</v>
      </c>
      <c r="I365" s="374"/>
      <c r="K365" s="373" t="s">
        <v>3</v>
      </c>
      <c r="L365" s="372"/>
    </row>
    <row r="366" spans="1:12" ht="26.25" customHeight="1">
      <c r="D366" s="651" t="s">
        <v>2</v>
      </c>
      <c r="E366" s="652"/>
      <c r="F366" s="652"/>
      <c r="G366" s="652"/>
      <c r="H366" s="371"/>
      <c r="I366" s="370" t="s">
        <v>1</v>
      </c>
      <c r="K366" s="653" t="s">
        <v>0</v>
      </c>
      <c r="L366" s="653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5" zoomScaleNormal="100" workbookViewId="0">
      <selection activeCell="R177" sqref="R177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/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217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214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/>
      <c r="J25" s="120"/>
      <c r="K25" s="119"/>
      <c r="L25" s="119"/>
      <c r="M25" s="118"/>
    </row>
    <row r="26" spans="1:17">
      <c r="A26" s="638" t="s">
        <v>210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500</v>
      </c>
      <c r="J30" s="34">
        <f>SUM(J31+J42+J61+J82+J89+J109+J131+J150+J160)</f>
        <v>0</v>
      </c>
      <c r="K30" s="39">
        <f>SUM(K31+K42+K61+K82+K89+K109+K131+K150+K160)</f>
        <v>0</v>
      </c>
      <c r="L30" s="34">
        <f>SUM(L31+L42+L61+L82+L89+L109+L131+L150+L160)</f>
        <v>0</v>
      </c>
    </row>
    <row r="31" spans="1:17" ht="16.5" hidden="1" customHeight="1" collapsed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0</v>
      </c>
      <c r="J31" s="34">
        <f>SUM(J32+J38)</f>
        <v>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0</v>
      </c>
      <c r="J32" s="34">
        <f>SUM(J33)</f>
        <v>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0</v>
      </c>
      <c r="J33" s="34">
        <f t="shared" ref="J33:L34" si="0">SUM(J34)</f>
        <v>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hidden="1" customHeight="1" collapsed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0</v>
      </c>
      <c r="J35" s="63">
        <v>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500</v>
      </c>
      <c r="J42" s="42">
        <f t="shared" si="2"/>
        <v>0</v>
      </c>
      <c r="K42" s="44">
        <f t="shared" si="2"/>
        <v>0</v>
      </c>
      <c r="L42" s="44">
        <f t="shared" si="2"/>
        <v>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500</v>
      </c>
      <c r="J43" s="39">
        <f t="shared" si="2"/>
        <v>0</v>
      </c>
      <c r="K43" s="34">
        <f t="shared" si="2"/>
        <v>0</v>
      </c>
      <c r="L43" s="39">
        <f t="shared" si="2"/>
        <v>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500</v>
      </c>
      <c r="J44" s="39">
        <f t="shared" si="2"/>
        <v>0</v>
      </c>
      <c r="K44" s="78">
        <f t="shared" si="2"/>
        <v>0</v>
      </c>
      <c r="L44" s="78">
        <f t="shared" si="2"/>
        <v>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500</v>
      </c>
      <c r="J45" s="54">
        <f>SUM(J46:J60)</f>
        <v>0</v>
      </c>
      <c r="K45" s="52">
        <f>SUM(K46:K60)</f>
        <v>0</v>
      </c>
      <c r="L45" s="52">
        <f>SUM(L46:L60)</f>
        <v>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500</v>
      </c>
      <c r="J60" s="63">
        <v>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customHeight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25000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customHeight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25000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25000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25000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25000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customHeight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25000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25500</v>
      </c>
      <c r="J360" s="19">
        <f>SUM(J30+J176)</f>
        <v>0</v>
      </c>
      <c r="K360" s="19">
        <f>SUM(K30+K176)</f>
        <v>0</v>
      </c>
      <c r="L360" s="19">
        <f>SUM(L30+L176)</f>
        <v>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showRuler="0" topLeftCell="A14" zoomScaleNormal="100" workbookViewId="0">
      <selection activeCell="J73" sqref="J73"/>
    </sheetView>
  </sheetViews>
  <sheetFormatPr defaultColWidth="9.109375" defaultRowHeight="14.4"/>
  <cols>
    <col min="1" max="2" width="1.88671875" style="515" customWidth="1"/>
    <col min="3" max="3" width="1.5546875" style="515" customWidth="1"/>
    <col min="4" max="4" width="2.33203125" style="515" customWidth="1"/>
    <col min="5" max="5" width="2" style="515" customWidth="1"/>
    <col min="6" max="6" width="2.44140625" style="515" customWidth="1"/>
    <col min="7" max="7" width="29" style="515" customWidth="1"/>
    <col min="8" max="8" width="3.44140625" style="515" customWidth="1"/>
    <col min="9" max="9" width="11.88671875" style="515" customWidth="1"/>
    <col min="10" max="10" width="12.44140625" style="515" customWidth="1"/>
    <col min="11" max="11" width="12.33203125" style="515" customWidth="1"/>
    <col min="12" max="12" width="9.109375" style="515" customWidth="1"/>
    <col min="13" max="16384" width="9.109375" style="367"/>
  </cols>
  <sheetData>
    <row r="1" spans="1:11" s="518" customFormat="1" ht="13.8">
      <c r="H1" s="572" t="s">
        <v>490</v>
      </c>
      <c r="I1" s="571"/>
      <c r="J1" s="515"/>
    </row>
    <row r="2" spans="1:11" s="518" customFormat="1" ht="13.8">
      <c r="H2" s="572" t="s">
        <v>489</v>
      </c>
      <c r="I2" s="571"/>
      <c r="J2" s="515"/>
    </row>
    <row r="3" spans="1:11" s="518" customFormat="1" ht="15.75" customHeight="1">
      <c r="H3" s="572" t="s">
        <v>488</v>
      </c>
      <c r="I3" s="571"/>
      <c r="J3" s="570"/>
    </row>
    <row r="4" spans="1:11" s="518" customFormat="1" ht="15.75" customHeight="1">
      <c r="H4" s="517"/>
      <c r="I4" s="515"/>
      <c r="J4" s="570"/>
    </row>
    <row r="5" spans="1:11" s="518" customFormat="1" ht="14.25" customHeight="1">
      <c r="B5" s="535"/>
      <c r="C5" s="535"/>
      <c r="D5" s="535"/>
      <c r="E5" s="535"/>
      <c r="G5" s="684" t="s">
        <v>487</v>
      </c>
      <c r="H5" s="684"/>
      <c r="I5" s="684"/>
      <c r="J5" s="684"/>
      <c r="K5" s="684"/>
    </row>
    <row r="6" spans="1:11" s="518" customFormat="1" ht="14.25" customHeight="1">
      <c r="B6" s="535"/>
      <c r="C6" s="535"/>
      <c r="D6" s="535"/>
      <c r="E6" s="535"/>
      <c r="G6" s="683" t="s">
        <v>234</v>
      </c>
      <c r="H6" s="683"/>
      <c r="I6" s="683"/>
      <c r="J6" s="683"/>
      <c r="K6" s="683"/>
    </row>
    <row r="7" spans="1:11" s="518" customFormat="1" ht="12" customHeight="1">
      <c r="A7" s="535"/>
      <c r="B7" s="535"/>
      <c r="C7" s="535"/>
      <c r="D7" s="535"/>
      <c r="E7" s="528"/>
      <c r="F7" s="528"/>
      <c r="G7" s="685" t="s">
        <v>233</v>
      </c>
      <c r="H7" s="685"/>
      <c r="I7" s="685"/>
      <c r="J7" s="685"/>
      <c r="K7" s="685"/>
    </row>
    <row r="8" spans="1:11" s="518" customFormat="1" ht="10.5" customHeight="1">
      <c r="A8" s="535"/>
      <c r="B8" s="535"/>
      <c r="C8" s="535"/>
      <c r="D8" s="535"/>
      <c r="E8" s="535"/>
      <c r="F8" s="558"/>
      <c r="G8" s="686"/>
      <c r="H8" s="686"/>
      <c r="I8" s="687"/>
      <c r="J8" s="687"/>
      <c r="K8" s="687"/>
    </row>
    <row r="9" spans="1:11" s="518" customFormat="1" ht="13.5" customHeight="1">
      <c r="A9" s="688" t="s">
        <v>486</v>
      </c>
      <c r="B9" s="689"/>
      <c r="C9" s="689"/>
      <c r="D9" s="689"/>
      <c r="E9" s="689"/>
      <c r="F9" s="689"/>
      <c r="G9" s="689"/>
      <c r="H9" s="689"/>
      <c r="I9" s="689"/>
      <c r="J9" s="689"/>
      <c r="K9" s="689"/>
    </row>
    <row r="10" spans="1:11" s="518" customFormat="1" ht="9.75" customHeight="1">
      <c r="A10" s="569"/>
      <c r="B10" s="568"/>
      <c r="C10" s="568"/>
      <c r="D10" s="568"/>
      <c r="E10" s="568"/>
      <c r="F10" s="568"/>
      <c r="G10" s="568"/>
      <c r="H10" s="568"/>
      <c r="I10" s="568"/>
      <c r="J10" s="568"/>
      <c r="K10" s="568"/>
    </row>
    <row r="11" spans="1:11" s="518" customFormat="1" ht="12.75" customHeight="1">
      <c r="A11" s="690" t="s">
        <v>436</v>
      </c>
      <c r="B11" s="687"/>
      <c r="C11" s="687"/>
      <c r="D11" s="687"/>
      <c r="E11" s="687"/>
      <c r="F11" s="687"/>
      <c r="G11" s="687"/>
      <c r="H11" s="687"/>
      <c r="I11" s="687"/>
      <c r="J11" s="687"/>
      <c r="K11" s="687"/>
    </row>
    <row r="12" spans="1:11" s="518" customFormat="1" ht="12.75" customHeight="1">
      <c r="A12" s="569"/>
      <c r="B12" s="568"/>
      <c r="C12" s="568"/>
      <c r="D12" s="568"/>
      <c r="E12" s="568"/>
      <c r="F12" s="568"/>
      <c r="G12" s="687" t="s">
        <v>230</v>
      </c>
      <c r="H12" s="687"/>
      <c r="I12" s="687"/>
      <c r="J12" s="687"/>
      <c r="K12" s="687"/>
    </row>
    <row r="13" spans="1:11" s="518" customFormat="1" ht="11.25" customHeight="1">
      <c r="A13" s="569"/>
      <c r="B13" s="568"/>
      <c r="C13" s="568"/>
      <c r="D13" s="568"/>
      <c r="E13" s="568"/>
      <c r="F13" s="568"/>
      <c r="G13" s="687" t="s">
        <v>229</v>
      </c>
      <c r="H13" s="687"/>
      <c r="I13" s="687"/>
      <c r="J13" s="687"/>
      <c r="K13" s="687"/>
    </row>
    <row r="14" spans="1:11" s="518" customFormat="1" ht="11.25" customHeight="1">
      <c r="A14" s="569"/>
      <c r="B14" s="568"/>
      <c r="C14" s="568"/>
      <c r="D14" s="568"/>
      <c r="E14" s="568"/>
      <c r="F14" s="568"/>
      <c r="G14" s="558"/>
      <c r="H14" s="558"/>
      <c r="I14" s="558"/>
      <c r="J14" s="558"/>
      <c r="K14" s="558"/>
    </row>
    <row r="15" spans="1:11" s="518" customFormat="1" ht="12.75" customHeight="1">
      <c r="A15" s="690" t="s">
        <v>228</v>
      </c>
      <c r="B15" s="687"/>
      <c r="C15" s="687"/>
      <c r="D15" s="687"/>
      <c r="E15" s="687"/>
      <c r="F15" s="687"/>
      <c r="G15" s="687"/>
      <c r="H15" s="687"/>
      <c r="I15" s="687"/>
      <c r="J15" s="687"/>
      <c r="K15" s="687"/>
    </row>
    <row r="16" spans="1:11" s="518" customFormat="1" ht="12.75" customHeight="1">
      <c r="A16" s="558" t="s">
        <v>485</v>
      </c>
      <c r="B16" s="558"/>
      <c r="C16" s="558"/>
      <c r="D16" s="558"/>
      <c r="E16" s="558"/>
      <c r="F16" s="558"/>
      <c r="G16" s="687" t="s">
        <v>435</v>
      </c>
      <c r="H16" s="687"/>
      <c r="I16" s="698"/>
      <c r="J16" s="698"/>
      <c r="K16" s="698"/>
    </row>
    <row r="17" spans="1:11" s="518" customFormat="1" ht="12.75" customHeight="1">
      <c r="A17" s="563"/>
      <c r="B17" s="558"/>
      <c r="C17" s="558"/>
      <c r="D17" s="558"/>
      <c r="E17" s="558"/>
      <c r="F17" s="558"/>
      <c r="G17" s="558" t="s">
        <v>484</v>
      </c>
      <c r="H17" s="558"/>
      <c r="K17" s="567"/>
    </row>
    <row r="18" spans="1:11" s="518" customFormat="1" ht="12" customHeight="1">
      <c r="A18" s="687"/>
      <c r="B18" s="687"/>
      <c r="C18" s="687"/>
      <c r="D18" s="687"/>
      <c r="E18" s="687"/>
      <c r="F18" s="687"/>
      <c r="G18" s="687"/>
      <c r="H18" s="687"/>
      <c r="I18" s="687"/>
      <c r="J18" s="687"/>
      <c r="K18" s="687"/>
    </row>
    <row r="19" spans="1:11" s="518" customFormat="1" ht="12.75" customHeight="1">
      <c r="A19" s="563"/>
      <c r="B19" s="558"/>
      <c r="C19" s="558"/>
      <c r="D19" s="558"/>
      <c r="E19" s="558"/>
      <c r="F19" s="558"/>
      <c r="G19" s="558"/>
      <c r="H19" s="558"/>
      <c r="I19" s="566"/>
      <c r="J19" s="565"/>
      <c r="K19" s="564" t="s">
        <v>223</v>
      </c>
    </row>
    <row r="20" spans="1:11" s="518" customFormat="1" ht="13.5" customHeight="1">
      <c r="A20" s="563"/>
      <c r="B20" s="558"/>
      <c r="C20" s="558"/>
      <c r="D20" s="558"/>
      <c r="E20" s="558"/>
      <c r="F20" s="558"/>
      <c r="G20" s="558"/>
      <c r="H20" s="558"/>
      <c r="I20" s="562"/>
      <c r="J20" s="562" t="s">
        <v>483</v>
      </c>
      <c r="K20" s="561" t="s">
        <v>218</v>
      </c>
    </row>
    <row r="21" spans="1:11" s="518" customFormat="1" ht="11.25" customHeight="1">
      <c r="A21" s="563"/>
      <c r="B21" s="558"/>
      <c r="C21" s="558"/>
      <c r="D21" s="558"/>
      <c r="E21" s="558"/>
      <c r="F21" s="558"/>
      <c r="G21" s="558"/>
      <c r="H21" s="558"/>
      <c r="I21" s="562"/>
      <c r="J21" s="562" t="s">
        <v>221</v>
      </c>
      <c r="K21" s="561"/>
    </row>
    <row r="22" spans="1:11" s="518" customFormat="1" ht="12" customHeight="1">
      <c r="A22" s="563"/>
      <c r="B22" s="558"/>
      <c r="C22" s="558"/>
      <c r="D22" s="558"/>
      <c r="E22" s="558"/>
      <c r="F22" s="558"/>
      <c r="G22" s="558"/>
      <c r="H22" s="558"/>
      <c r="I22" s="556"/>
      <c r="J22" s="562" t="s">
        <v>219</v>
      </c>
      <c r="K22" s="561"/>
    </row>
    <row r="23" spans="1:11" s="518" customFormat="1" ht="11.25" customHeight="1">
      <c r="A23" s="535"/>
      <c r="B23" s="535"/>
      <c r="C23" s="535"/>
      <c r="D23" s="535"/>
      <c r="E23" s="535"/>
      <c r="F23" s="535"/>
      <c r="G23" s="558"/>
      <c r="H23" s="558"/>
      <c r="I23" s="557"/>
      <c r="J23" s="557"/>
      <c r="K23" s="560"/>
    </row>
    <row r="24" spans="1:11" s="518" customFormat="1" ht="11.25" customHeight="1">
      <c r="A24" s="535"/>
      <c r="B24" s="535"/>
      <c r="C24" s="535"/>
      <c r="D24" s="535"/>
      <c r="E24" s="535"/>
      <c r="F24" s="535"/>
      <c r="G24" s="559"/>
      <c r="H24" s="558"/>
      <c r="I24" s="557"/>
      <c r="J24" s="557"/>
      <c r="K24" s="556" t="s">
        <v>434</v>
      </c>
    </row>
    <row r="25" spans="1:11" s="518" customFormat="1" ht="12" customHeight="1">
      <c r="A25" s="691" t="s">
        <v>208</v>
      </c>
      <c r="B25" s="702"/>
      <c r="C25" s="702"/>
      <c r="D25" s="702"/>
      <c r="E25" s="702"/>
      <c r="F25" s="702"/>
      <c r="G25" s="691" t="s">
        <v>207</v>
      </c>
      <c r="H25" s="691" t="s">
        <v>482</v>
      </c>
      <c r="I25" s="692" t="s">
        <v>433</v>
      </c>
      <c r="J25" s="693"/>
      <c r="K25" s="693"/>
    </row>
    <row r="26" spans="1:11" s="518" customFormat="1" ht="12" customHeight="1">
      <c r="A26" s="702"/>
      <c r="B26" s="702"/>
      <c r="C26" s="702"/>
      <c r="D26" s="702"/>
      <c r="E26" s="702"/>
      <c r="F26" s="702"/>
      <c r="G26" s="691"/>
      <c r="H26" s="691"/>
      <c r="I26" s="694" t="s">
        <v>411</v>
      </c>
      <c r="J26" s="694"/>
      <c r="K26" s="695"/>
    </row>
    <row r="27" spans="1:11" s="518" customFormat="1" ht="25.5" customHeight="1">
      <c r="A27" s="702"/>
      <c r="B27" s="702"/>
      <c r="C27" s="702"/>
      <c r="D27" s="702"/>
      <c r="E27" s="702"/>
      <c r="F27" s="702"/>
      <c r="G27" s="691"/>
      <c r="H27" s="691"/>
      <c r="I27" s="691" t="s">
        <v>419</v>
      </c>
      <c r="J27" s="691" t="s">
        <v>418</v>
      </c>
      <c r="K27" s="696"/>
    </row>
    <row r="28" spans="1:11" s="518" customFormat="1" ht="38.25" customHeight="1">
      <c r="A28" s="702"/>
      <c r="B28" s="702"/>
      <c r="C28" s="702"/>
      <c r="D28" s="702"/>
      <c r="E28" s="702"/>
      <c r="F28" s="702"/>
      <c r="G28" s="691"/>
      <c r="H28" s="691"/>
      <c r="I28" s="691"/>
      <c r="J28" s="555" t="s">
        <v>432</v>
      </c>
      <c r="K28" s="555" t="s">
        <v>481</v>
      </c>
    </row>
    <row r="29" spans="1:11" s="518" customFormat="1" ht="12" customHeight="1">
      <c r="A29" s="697">
        <v>1</v>
      </c>
      <c r="B29" s="697"/>
      <c r="C29" s="697"/>
      <c r="D29" s="697"/>
      <c r="E29" s="697"/>
      <c r="F29" s="697"/>
      <c r="G29" s="546">
        <v>2</v>
      </c>
      <c r="H29" s="546">
        <v>3</v>
      </c>
      <c r="I29" s="546">
        <v>4</v>
      </c>
      <c r="J29" s="546">
        <v>5</v>
      </c>
      <c r="K29" s="546">
        <v>6</v>
      </c>
    </row>
    <row r="30" spans="1:11" s="518" customFormat="1" ht="12" customHeight="1">
      <c r="A30" s="542">
        <v>2</v>
      </c>
      <c r="B30" s="542"/>
      <c r="C30" s="551"/>
      <c r="D30" s="551"/>
      <c r="E30" s="551"/>
      <c r="F30" s="551"/>
      <c r="G30" s="554" t="s">
        <v>480</v>
      </c>
      <c r="H30" s="540">
        <v>1</v>
      </c>
      <c r="I30" s="539">
        <f>I31+I37+I39+I42+I47+I59+I65+I74+I80</f>
        <v>339.49</v>
      </c>
      <c r="J30" s="539">
        <f>J31+J37+J39+J42+J47+J59+J65+J74+J80</f>
        <v>3951.81</v>
      </c>
      <c r="K30" s="539">
        <f>K31+K37+K39+K42+K47+K59+K65+K74+K80</f>
        <v>0</v>
      </c>
    </row>
    <row r="31" spans="1:11" s="538" customFormat="1" ht="12" hidden="1" customHeight="1" collapsed="1">
      <c r="A31" s="542">
        <v>2</v>
      </c>
      <c r="B31" s="542">
        <v>1</v>
      </c>
      <c r="C31" s="542"/>
      <c r="D31" s="542"/>
      <c r="E31" s="542"/>
      <c r="F31" s="542"/>
      <c r="G31" s="541" t="s">
        <v>196</v>
      </c>
      <c r="H31" s="540">
        <v>2</v>
      </c>
      <c r="I31" s="539">
        <f>I32+I36</f>
        <v>0</v>
      </c>
      <c r="J31" s="539">
        <f>J32+J36</f>
        <v>0</v>
      </c>
      <c r="K31" s="539">
        <f>K32+K36</f>
        <v>0</v>
      </c>
    </row>
    <row r="32" spans="1:11" s="518" customFormat="1" ht="12" hidden="1" customHeight="1" collapsed="1">
      <c r="A32" s="551">
        <v>2</v>
      </c>
      <c r="B32" s="551">
        <v>1</v>
      </c>
      <c r="C32" s="551">
        <v>1</v>
      </c>
      <c r="D32" s="551"/>
      <c r="E32" s="551"/>
      <c r="F32" s="551"/>
      <c r="G32" s="549" t="s">
        <v>479</v>
      </c>
      <c r="H32" s="546">
        <v>3</v>
      </c>
      <c r="I32" s="545">
        <f>I33+I35</f>
        <v>0</v>
      </c>
      <c r="J32" s="545">
        <f>J33+J35</f>
        <v>0</v>
      </c>
      <c r="K32" s="545">
        <f>K33+K35</f>
        <v>0</v>
      </c>
    </row>
    <row r="33" spans="1:11" s="518" customFormat="1" ht="12" hidden="1" customHeight="1" collapsed="1">
      <c r="A33" s="551">
        <v>2</v>
      </c>
      <c r="B33" s="551">
        <v>1</v>
      </c>
      <c r="C33" s="551">
        <v>1</v>
      </c>
      <c r="D33" s="551">
        <v>1</v>
      </c>
      <c r="E33" s="551">
        <v>1</v>
      </c>
      <c r="F33" s="551">
        <v>1</v>
      </c>
      <c r="G33" s="549" t="s">
        <v>431</v>
      </c>
      <c r="H33" s="546">
        <v>4</v>
      </c>
      <c r="I33" s="545"/>
      <c r="J33" s="545"/>
      <c r="K33" s="545"/>
    </row>
    <row r="34" spans="1:11" s="518" customFormat="1" ht="12" hidden="1" customHeight="1" collapsed="1">
      <c r="A34" s="551"/>
      <c r="B34" s="551"/>
      <c r="C34" s="551"/>
      <c r="D34" s="551"/>
      <c r="E34" s="551"/>
      <c r="F34" s="551"/>
      <c r="G34" s="549" t="s">
        <v>430</v>
      </c>
      <c r="H34" s="546">
        <v>5</v>
      </c>
      <c r="I34" s="545"/>
      <c r="J34" s="545"/>
      <c r="K34" s="545"/>
    </row>
    <row r="35" spans="1:11" s="518" customFormat="1" ht="12" hidden="1" customHeight="1" collapsed="1">
      <c r="A35" s="551">
        <v>2</v>
      </c>
      <c r="B35" s="551">
        <v>1</v>
      </c>
      <c r="C35" s="551">
        <v>1</v>
      </c>
      <c r="D35" s="551">
        <v>1</v>
      </c>
      <c r="E35" s="551">
        <v>2</v>
      </c>
      <c r="F35" s="551">
        <v>1</v>
      </c>
      <c r="G35" s="549" t="s">
        <v>193</v>
      </c>
      <c r="H35" s="546">
        <v>6</v>
      </c>
      <c r="I35" s="545"/>
      <c r="J35" s="545"/>
      <c r="K35" s="545"/>
    </row>
    <row r="36" spans="1:11" s="518" customFormat="1" ht="12" hidden="1" customHeight="1" collapsed="1">
      <c r="A36" s="551">
        <v>2</v>
      </c>
      <c r="B36" s="551">
        <v>1</v>
      </c>
      <c r="C36" s="551">
        <v>2</v>
      </c>
      <c r="D36" s="551"/>
      <c r="E36" s="551"/>
      <c r="F36" s="551"/>
      <c r="G36" s="549" t="s">
        <v>192</v>
      </c>
      <c r="H36" s="546">
        <v>7</v>
      </c>
      <c r="I36" s="545"/>
      <c r="J36" s="545"/>
      <c r="K36" s="545"/>
    </row>
    <row r="37" spans="1:11" s="538" customFormat="1" ht="12" customHeight="1">
      <c r="A37" s="542">
        <v>2</v>
      </c>
      <c r="B37" s="542">
        <v>2</v>
      </c>
      <c r="C37" s="542"/>
      <c r="D37" s="542"/>
      <c r="E37" s="542"/>
      <c r="F37" s="542"/>
      <c r="G37" s="541" t="s">
        <v>478</v>
      </c>
      <c r="H37" s="540">
        <v>8</v>
      </c>
      <c r="I37" s="553">
        <f>I38</f>
        <v>339.49</v>
      </c>
      <c r="J37" s="553">
        <f>J38</f>
        <v>3226.71</v>
      </c>
      <c r="K37" s="553">
        <f>K38</f>
        <v>0</v>
      </c>
    </row>
    <row r="38" spans="1:11" s="518" customFormat="1" ht="12" customHeight="1">
      <c r="A38" s="551">
        <v>2</v>
      </c>
      <c r="B38" s="551">
        <v>2</v>
      </c>
      <c r="C38" s="551">
        <v>1</v>
      </c>
      <c r="D38" s="551"/>
      <c r="E38" s="551"/>
      <c r="F38" s="551"/>
      <c r="G38" s="549" t="s">
        <v>478</v>
      </c>
      <c r="H38" s="546">
        <v>9</v>
      </c>
      <c r="I38" s="545">
        <v>339.49</v>
      </c>
      <c r="J38" s="545">
        <v>3226.71</v>
      </c>
      <c r="K38" s="545"/>
    </row>
    <row r="39" spans="1:11" s="538" customFormat="1" ht="12" hidden="1" customHeight="1" collapsed="1">
      <c r="A39" s="542">
        <v>2</v>
      </c>
      <c r="B39" s="542">
        <v>3</v>
      </c>
      <c r="C39" s="542"/>
      <c r="D39" s="542"/>
      <c r="E39" s="542"/>
      <c r="F39" s="542"/>
      <c r="G39" s="541" t="s">
        <v>175</v>
      </c>
      <c r="H39" s="540">
        <v>10</v>
      </c>
      <c r="I39" s="539">
        <f>I40+I41</f>
        <v>0</v>
      </c>
      <c r="J39" s="539">
        <f>J40+J41</f>
        <v>0</v>
      </c>
      <c r="K39" s="539">
        <f>K40+K41</f>
        <v>0</v>
      </c>
    </row>
    <row r="40" spans="1:11" s="518" customFormat="1" ht="12" hidden="1" customHeight="1" collapsed="1">
      <c r="A40" s="551">
        <v>2</v>
      </c>
      <c r="B40" s="551">
        <v>3</v>
      </c>
      <c r="C40" s="551">
        <v>1</v>
      </c>
      <c r="D40" s="551"/>
      <c r="E40" s="551"/>
      <c r="F40" s="551"/>
      <c r="G40" s="549" t="s">
        <v>174</v>
      </c>
      <c r="H40" s="546">
        <v>11</v>
      </c>
      <c r="I40" s="545"/>
      <c r="J40" s="545"/>
      <c r="K40" s="545"/>
    </row>
    <row r="41" spans="1:11" s="518" customFormat="1" ht="12" hidden="1" customHeight="1" collapsed="1">
      <c r="A41" s="551">
        <v>2</v>
      </c>
      <c r="B41" s="551">
        <v>3</v>
      </c>
      <c r="C41" s="551">
        <v>2</v>
      </c>
      <c r="D41" s="551"/>
      <c r="E41" s="551"/>
      <c r="F41" s="551"/>
      <c r="G41" s="549" t="s">
        <v>163</v>
      </c>
      <c r="H41" s="546">
        <v>12</v>
      </c>
      <c r="I41" s="545"/>
      <c r="J41" s="545"/>
      <c r="K41" s="545"/>
    </row>
    <row r="42" spans="1:11" s="538" customFormat="1" ht="12" hidden="1" customHeight="1" collapsed="1">
      <c r="A42" s="542">
        <v>2</v>
      </c>
      <c r="B42" s="542">
        <v>4</v>
      </c>
      <c r="C42" s="542"/>
      <c r="D42" s="542"/>
      <c r="E42" s="542"/>
      <c r="F42" s="542"/>
      <c r="G42" s="541" t="s">
        <v>162</v>
      </c>
      <c r="H42" s="540">
        <v>13</v>
      </c>
      <c r="I42" s="539">
        <f>I43</f>
        <v>0</v>
      </c>
      <c r="J42" s="539">
        <f>J43</f>
        <v>0</v>
      </c>
      <c r="K42" s="539">
        <f>K43</f>
        <v>0</v>
      </c>
    </row>
    <row r="43" spans="1:11" s="518" customFormat="1" ht="12" hidden="1" customHeight="1" collapsed="1">
      <c r="A43" s="551">
        <v>2</v>
      </c>
      <c r="B43" s="551">
        <v>4</v>
      </c>
      <c r="C43" s="551">
        <v>1</v>
      </c>
      <c r="D43" s="551"/>
      <c r="E43" s="551"/>
      <c r="F43" s="551"/>
      <c r="G43" s="549" t="s">
        <v>477</v>
      </c>
      <c r="H43" s="546">
        <v>14</v>
      </c>
      <c r="I43" s="545">
        <f>I44+I45+I46</f>
        <v>0</v>
      </c>
      <c r="J43" s="545">
        <f>J44+J45+J46</f>
        <v>0</v>
      </c>
      <c r="K43" s="545">
        <f>K44+K45+K46</f>
        <v>0</v>
      </c>
    </row>
    <row r="44" spans="1:11" s="518" customFormat="1" ht="12" hidden="1" customHeight="1" collapsed="1">
      <c r="A44" s="551">
        <v>2</v>
      </c>
      <c r="B44" s="551">
        <v>4</v>
      </c>
      <c r="C44" s="551">
        <v>1</v>
      </c>
      <c r="D44" s="551">
        <v>1</v>
      </c>
      <c r="E44" s="551">
        <v>1</v>
      </c>
      <c r="F44" s="551">
        <v>1</v>
      </c>
      <c r="G44" s="549" t="s">
        <v>160</v>
      </c>
      <c r="H44" s="546">
        <v>15</v>
      </c>
      <c r="I44" s="545"/>
      <c r="J44" s="545"/>
      <c r="K44" s="545"/>
    </row>
    <row r="45" spans="1:11" s="518" customFormat="1" ht="12" hidden="1" customHeight="1" collapsed="1">
      <c r="A45" s="551">
        <v>2</v>
      </c>
      <c r="B45" s="551">
        <v>4</v>
      </c>
      <c r="C45" s="551">
        <v>1</v>
      </c>
      <c r="D45" s="551">
        <v>1</v>
      </c>
      <c r="E45" s="551">
        <v>1</v>
      </c>
      <c r="F45" s="551">
        <v>2</v>
      </c>
      <c r="G45" s="549" t="s">
        <v>159</v>
      </c>
      <c r="H45" s="546">
        <v>16</v>
      </c>
      <c r="I45" s="545"/>
      <c r="J45" s="545"/>
      <c r="K45" s="545"/>
    </row>
    <row r="46" spans="1:11" s="518" customFormat="1" ht="12" hidden="1" customHeight="1" collapsed="1">
      <c r="A46" s="551">
        <v>2</v>
      </c>
      <c r="B46" s="551">
        <v>4</v>
      </c>
      <c r="C46" s="551">
        <v>1</v>
      </c>
      <c r="D46" s="551">
        <v>1</v>
      </c>
      <c r="E46" s="551">
        <v>1</v>
      </c>
      <c r="F46" s="551">
        <v>3</v>
      </c>
      <c r="G46" s="549" t="s">
        <v>158</v>
      </c>
      <c r="H46" s="546">
        <v>17</v>
      </c>
      <c r="I46" s="545"/>
      <c r="J46" s="545"/>
      <c r="K46" s="545"/>
    </row>
    <row r="47" spans="1:11" s="538" customFormat="1" ht="12" hidden="1" customHeight="1" collapsed="1">
      <c r="A47" s="542">
        <v>2</v>
      </c>
      <c r="B47" s="542">
        <v>5</v>
      </c>
      <c r="C47" s="542"/>
      <c r="D47" s="542"/>
      <c r="E47" s="542"/>
      <c r="F47" s="542"/>
      <c r="G47" s="541" t="s">
        <v>157</v>
      </c>
      <c r="H47" s="540">
        <v>18</v>
      </c>
      <c r="I47" s="539">
        <f>I48+I51+I54</f>
        <v>0</v>
      </c>
      <c r="J47" s="539">
        <f>J48+J51+J54</f>
        <v>0</v>
      </c>
      <c r="K47" s="539">
        <f>K48+K51+K54</f>
        <v>0</v>
      </c>
    </row>
    <row r="48" spans="1:11" s="518" customFormat="1" ht="12" hidden="1" customHeight="1" collapsed="1">
      <c r="A48" s="551">
        <v>2</v>
      </c>
      <c r="B48" s="551">
        <v>5</v>
      </c>
      <c r="C48" s="551">
        <v>1</v>
      </c>
      <c r="D48" s="551"/>
      <c r="E48" s="551"/>
      <c r="F48" s="551"/>
      <c r="G48" s="549" t="s">
        <v>156</v>
      </c>
      <c r="H48" s="546">
        <v>19</v>
      </c>
      <c r="I48" s="545">
        <f>I49+I50</f>
        <v>0</v>
      </c>
      <c r="J48" s="545">
        <f>J49+J50</f>
        <v>0</v>
      </c>
      <c r="K48" s="545">
        <f>K49+K50</f>
        <v>0</v>
      </c>
    </row>
    <row r="49" spans="1:11" s="518" customFormat="1" ht="24" hidden="1" customHeight="1" collapsed="1">
      <c r="A49" s="551">
        <v>2</v>
      </c>
      <c r="B49" s="551">
        <v>5</v>
      </c>
      <c r="C49" s="551">
        <v>1</v>
      </c>
      <c r="D49" s="551">
        <v>1</v>
      </c>
      <c r="E49" s="551">
        <v>1</v>
      </c>
      <c r="F49" s="551">
        <v>1</v>
      </c>
      <c r="G49" s="549" t="s">
        <v>155</v>
      </c>
      <c r="H49" s="546">
        <v>20</v>
      </c>
      <c r="I49" s="545"/>
      <c r="J49" s="545"/>
      <c r="K49" s="545"/>
    </row>
    <row r="50" spans="1:11" s="518" customFormat="1" ht="12" hidden="1" customHeight="1" collapsed="1">
      <c r="A50" s="551">
        <v>2</v>
      </c>
      <c r="B50" s="551">
        <v>5</v>
      </c>
      <c r="C50" s="551">
        <v>1</v>
      </c>
      <c r="D50" s="551">
        <v>1</v>
      </c>
      <c r="E50" s="551">
        <v>1</v>
      </c>
      <c r="F50" s="551">
        <v>2</v>
      </c>
      <c r="G50" s="549" t="s">
        <v>154</v>
      </c>
      <c r="H50" s="546">
        <v>21</v>
      </c>
      <c r="I50" s="545"/>
      <c r="J50" s="545"/>
      <c r="K50" s="545"/>
    </row>
    <row r="51" spans="1:11" s="518" customFormat="1" ht="12" hidden="1" customHeight="1" collapsed="1">
      <c r="A51" s="551">
        <v>2</v>
      </c>
      <c r="B51" s="551">
        <v>5</v>
      </c>
      <c r="C51" s="551">
        <v>2</v>
      </c>
      <c r="D51" s="551"/>
      <c r="E51" s="551"/>
      <c r="F51" s="551"/>
      <c r="G51" s="549" t="s">
        <v>153</v>
      </c>
      <c r="H51" s="546">
        <v>22</v>
      </c>
      <c r="I51" s="545">
        <f>I52+I53</f>
        <v>0</v>
      </c>
      <c r="J51" s="545">
        <f>J52+J53</f>
        <v>0</v>
      </c>
      <c r="K51" s="545">
        <f>K52+K53</f>
        <v>0</v>
      </c>
    </row>
    <row r="52" spans="1:11" s="518" customFormat="1" ht="24" hidden="1" customHeight="1" collapsed="1">
      <c r="A52" s="551">
        <v>2</v>
      </c>
      <c r="B52" s="551">
        <v>5</v>
      </c>
      <c r="C52" s="551">
        <v>2</v>
      </c>
      <c r="D52" s="551">
        <v>1</v>
      </c>
      <c r="E52" s="551">
        <v>1</v>
      </c>
      <c r="F52" s="551">
        <v>1</v>
      </c>
      <c r="G52" s="549" t="s">
        <v>152</v>
      </c>
      <c r="H52" s="546">
        <v>23</v>
      </c>
      <c r="I52" s="545"/>
      <c r="J52" s="545"/>
      <c r="K52" s="545"/>
    </row>
    <row r="53" spans="1:11" s="518" customFormat="1" ht="12" hidden="1" customHeight="1" collapsed="1">
      <c r="A53" s="551">
        <v>2</v>
      </c>
      <c r="B53" s="551">
        <v>5</v>
      </c>
      <c r="C53" s="551">
        <v>2</v>
      </c>
      <c r="D53" s="551">
        <v>1</v>
      </c>
      <c r="E53" s="551">
        <v>1</v>
      </c>
      <c r="F53" s="551">
        <v>2</v>
      </c>
      <c r="G53" s="549" t="s">
        <v>429</v>
      </c>
      <c r="H53" s="546">
        <v>24</v>
      </c>
      <c r="I53" s="545"/>
      <c r="J53" s="545"/>
      <c r="K53" s="545"/>
    </row>
    <row r="54" spans="1:11" s="518" customFormat="1" ht="12" hidden="1" customHeight="1" collapsed="1">
      <c r="A54" s="551">
        <v>2</v>
      </c>
      <c r="B54" s="551">
        <v>5</v>
      </c>
      <c r="C54" s="551">
        <v>3</v>
      </c>
      <c r="D54" s="551"/>
      <c r="E54" s="551"/>
      <c r="F54" s="551"/>
      <c r="G54" s="549" t="s">
        <v>150</v>
      </c>
      <c r="H54" s="546">
        <v>25</v>
      </c>
      <c r="I54" s="545">
        <f>I55+I56+I57+I58</f>
        <v>0</v>
      </c>
      <c r="J54" s="545">
        <f>J55+J56+J57+J58</f>
        <v>0</v>
      </c>
      <c r="K54" s="545">
        <f>K55+K56+K57+K58</f>
        <v>0</v>
      </c>
    </row>
    <row r="55" spans="1:11" s="518" customFormat="1" ht="24" hidden="1" customHeight="1" collapsed="1">
      <c r="A55" s="551">
        <v>2</v>
      </c>
      <c r="B55" s="551">
        <v>5</v>
      </c>
      <c r="C55" s="551">
        <v>3</v>
      </c>
      <c r="D55" s="551">
        <v>1</v>
      </c>
      <c r="E55" s="551">
        <v>1</v>
      </c>
      <c r="F55" s="551">
        <v>1</v>
      </c>
      <c r="G55" s="549" t="s">
        <v>149</v>
      </c>
      <c r="H55" s="546">
        <v>26</v>
      </c>
      <c r="I55" s="545"/>
      <c r="J55" s="545"/>
      <c r="K55" s="545"/>
    </row>
    <row r="56" spans="1:11" s="518" customFormat="1" ht="12" hidden="1" customHeight="1" collapsed="1">
      <c r="A56" s="551">
        <v>2</v>
      </c>
      <c r="B56" s="551">
        <v>5</v>
      </c>
      <c r="C56" s="551">
        <v>3</v>
      </c>
      <c r="D56" s="551">
        <v>1</v>
      </c>
      <c r="E56" s="551">
        <v>1</v>
      </c>
      <c r="F56" s="551">
        <v>2</v>
      </c>
      <c r="G56" s="549" t="s">
        <v>148</v>
      </c>
      <c r="H56" s="546">
        <v>27</v>
      </c>
      <c r="I56" s="545"/>
      <c r="J56" s="545"/>
      <c r="K56" s="545"/>
    </row>
    <row r="57" spans="1:11" s="518" customFormat="1" ht="24" hidden="1" customHeight="1" collapsed="1">
      <c r="A57" s="551">
        <v>2</v>
      </c>
      <c r="B57" s="551">
        <v>5</v>
      </c>
      <c r="C57" s="551">
        <v>3</v>
      </c>
      <c r="D57" s="551">
        <v>2</v>
      </c>
      <c r="E57" s="551">
        <v>1</v>
      </c>
      <c r="F57" s="551">
        <v>1</v>
      </c>
      <c r="G57" s="547" t="s">
        <v>147</v>
      </c>
      <c r="H57" s="546">
        <v>28</v>
      </c>
      <c r="I57" s="545"/>
      <c r="J57" s="545"/>
      <c r="K57" s="545"/>
    </row>
    <row r="58" spans="1:11" s="518" customFormat="1" ht="12" hidden="1" customHeight="1" collapsed="1">
      <c r="A58" s="551">
        <v>2</v>
      </c>
      <c r="B58" s="551">
        <v>5</v>
      </c>
      <c r="C58" s="551">
        <v>3</v>
      </c>
      <c r="D58" s="551">
        <v>2</v>
      </c>
      <c r="E58" s="551">
        <v>1</v>
      </c>
      <c r="F58" s="551">
        <v>2</v>
      </c>
      <c r="G58" s="547" t="s">
        <v>146</v>
      </c>
      <c r="H58" s="546">
        <v>29</v>
      </c>
      <c r="I58" s="545"/>
      <c r="J58" s="545"/>
      <c r="K58" s="545"/>
    </row>
    <row r="59" spans="1:11" s="538" customFormat="1" ht="12" hidden="1" customHeight="1" collapsed="1">
      <c r="A59" s="542">
        <v>2</v>
      </c>
      <c r="B59" s="542">
        <v>6</v>
      </c>
      <c r="C59" s="542"/>
      <c r="D59" s="542"/>
      <c r="E59" s="542"/>
      <c r="F59" s="542"/>
      <c r="G59" s="541" t="s">
        <v>145</v>
      </c>
      <c r="H59" s="540">
        <v>30</v>
      </c>
      <c r="I59" s="539">
        <f>I60+I61+I62+I63+I64</f>
        <v>0</v>
      </c>
      <c r="J59" s="539">
        <f>J60+J61+J62+J63+J64</f>
        <v>0</v>
      </c>
      <c r="K59" s="539">
        <f>K60+K61+K62+K63+K64</f>
        <v>0</v>
      </c>
    </row>
    <row r="60" spans="1:11" s="518" customFormat="1" ht="12" hidden="1" customHeight="1" collapsed="1">
      <c r="A60" s="551">
        <v>2</v>
      </c>
      <c r="B60" s="551">
        <v>6</v>
      </c>
      <c r="C60" s="551">
        <v>1</v>
      </c>
      <c r="D60" s="551"/>
      <c r="E60" s="551"/>
      <c r="F60" s="551"/>
      <c r="G60" s="549" t="s">
        <v>428</v>
      </c>
      <c r="H60" s="546">
        <v>31</v>
      </c>
      <c r="I60" s="545"/>
      <c r="J60" s="545"/>
      <c r="K60" s="545"/>
    </row>
    <row r="61" spans="1:11" s="518" customFormat="1" ht="12" hidden="1" customHeight="1" collapsed="1">
      <c r="A61" s="551">
        <v>2</v>
      </c>
      <c r="B61" s="551">
        <v>6</v>
      </c>
      <c r="C61" s="551">
        <v>2</v>
      </c>
      <c r="D61" s="551"/>
      <c r="E61" s="551"/>
      <c r="F61" s="551"/>
      <c r="G61" s="549" t="s">
        <v>427</v>
      </c>
      <c r="H61" s="546">
        <v>32</v>
      </c>
      <c r="I61" s="545"/>
      <c r="J61" s="545"/>
      <c r="K61" s="545"/>
    </row>
    <row r="62" spans="1:11" s="518" customFormat="1" ht="12" hidden="1" customHeight="1" collapsed="1">
      <c r="A62" s="551">
        <v>2</v>
      </c>
      <c r="B62" s="551">
        <v>6</v>
      </c>
      <c r="C62" s="551">
        <v>3</v>
      </c>
      <c r="D62" s="551"/>
      <c r="E62" s="551"/>
      <c r="F62" s="551"/>
      <c r="G62" s="549" t="s">
        <v>426</v>
      </c>
      <c r="H62" s="546">
        <v>33</v>
      </c>
      <c r="I62" s="545"/>
      <c r="J62" s="545"/>
      <c r="K62" s="545"/>
    </row>
    <row r="63" spans="1:11" s="518" customFormat="1" ht="24" hidden="1" customHeight="1" collapsed="1">
      <c r="A63" s="551">
        <v>2</v>
      </c>
      <c r="B63" s="551">
        <v>6</v>
      </c>
      <c r="C63" s="551">
        <v>4</v>
      </c>
      <c r="D63" s="551"/>
      <c r="E63" s="551"/>
      <c r="F63" s="551"/>
      <c r="G63" s="549" t="s">
        <v>139</v>
      </c>
      <c r="H63" s="546">
        <v>34</v>
      </c>
      <c r="I63" s="545"/>
      <c r="J63" s="545"/>
      <c r="K63" s="545"/>
    </row>
    <row r="64" spans="1:11" s="518" customFormat="1" ht="24" hidden="1" customHeight="1" collapsed="1">
      <c r="A64" s="551">
        <v>2</v>
      </c>
      <c r="B64" s="551">
        <v>6</v>
      </c>
      <c r="C64" s="551">
        <v>5</v>
      </c>
      <c r="D64" s="551"/>
      <c r="E64" s="551"/>
      <c r="F64" s="551"/>
      <c r="G64" s="549" t="s">
        <v>136</v>
      </c>
      <c r="H64" s="546">
        <v>35</v>
      </c>
      <c r="I64" s="545"/>
      <c r="J64" s="545"/>
      <c r="K64" s="545"/>
    </row>
    <row r="65" spans="1:11" s="518" customFormat="1" ht="12" customHeight="1">
      <c r="A65" s="542">
        <v>2</v>
      </c>
      <c r="B65" s="542">
        <v>7</v>
      </c>
      <c r="C65" s="551"/>
      <c r="D65" s="551"/>
      <c r="E65" s="551"/>
      <c r="F65" s="551"/>
      <c r="G65" s="541" t="s">
        <v>135</v>
      </c>
      <c r="H65" s="540">
        <v>36</v>
      </c>
      <c r="I65" s="539">
        <f>I66+I69+I73</f>
        <v>0</v>
      </c>
      <c r="J65" s="539">
        <f>J66+J69+J73</f>
        <v>725.1</v>
      </c>
      <c r="K65" s="539">
        <f>K66+K69+K73</f>
        <v>0</v>
      </c>
    </row>
    <row r="66" spans="1:11" s="518" customFormat="1" ht="12" hidden="1" customHeight="1" collapsed="1">
      <c r="A66" s="551">
        <v>2</v>
      </c>
      <c r="B66" s="551">
        <v>7</v>
      </c>
      <c r="C66" s="551">
        <v>1</v>
      </c>
      <c r="D66" s="551"/>
      <c r="E66" s="551"/>
      <c r="F66" s="551"/>
      <c r="G66" s="552" t="s">
        <v>476</v>
      </c>
      <c r="H66" s="546">
        <v>37</v>
      </c>
      <c r="I66" s="545">
        <f>I67+I68</f>
        <v>0</v>
      </c>
      <c r="J66" s="545">
        <f>J67+J68</f>
        <v>0</v>
      </c>
      <c r="K66" s="545">
        <f>K67+K68</f>
        <v>0</v>
      </c>
    </row>
    <row r="67" spans="1:11" s="518" customFormat="1" ht="12" hidden="1" customHeight="1" collapsed="1">
      <c r="A67" s="551">
        <v>2</v>
      </c>
      <c r="B67" s="551">
        <v>7</v>
      </c>
      <c r="C67" s="551">
        <v>1</v>
      </c>
      <c r="D67" s="551">
        <v>1</v>
      </c>
      <c r="E67" s="551">
        <v>1</v>
      </c>
      <c r="F67" s="551">
        <v>1</v>
      </c>
      <c r="G67" s="552" t="s">
        <v>133</v>
      </c>
      <c r="H67" s="546">
        <v>38</v>
      </c>
      <c r="I67" s="545"/>
      <c r="J67" s="545"/>
      <c r="K67" s="545"/>
    </row>
    <row r="68" spans="1:11" s="518" customFormat="1" ht="12" hidden="1" customHeight="1" collapsed="1">
      <c r="A68" s="551">
        <v>2</v>
      </c>
      <c r="B68" s="551">
        <v>7</v>
      </c>
      <c r="C68" s="551">
        <v>1</v>
      </c>
      <c r="D68" s="551">
        <v>1</v>
      </c>
      <c r="E68" s="551">
        <v>1</v>
      </c>
      <c r="F68" s="551">
        <v>2</v>
      </c>
      <c r="G68" s="552" t="s">
        <v>132</v>
      </c>
      <c r="H68" s="546">
        <v>39</v>
      </c>
      <c r="I68" s="545"/>
      <c r="J68" s="545"/>
      <c r="K68" s="545"/>
    </row>
    <row r="69" spans="1:11" s="518" customFormat="1" ht="12" hidden="1" customHeight="1" collapsed="1">
      <c r="A69" s="551">
        <v>2</v>
      </c>
      <c r="B69" s="551">
        <v>7</v>
      </c>
      <c r="C69" s="551">
        <v>2</v>
      </c>
      <c r="D69" s="551"/>
      <c r="E69" s="551"/>
      <c r="F69" s="551"/>
      <c r="G69" s="549" t="s">
        <v>425</v>
      </c>
      <c r="H69" s="546">
        <v>40</v>
      </c>
      <c r="I69" s="545">
        <f>I70+I71+I72</f>
        <v>0</v>
      </c>
      <c r="J69" s="545">
        <f>J70+J71+J72</f>
        <v>0</v>
      </c>
      <c r="K69" s="545">
        <f>K70+K71+K72</f>
        <v>0</v>
      </c>
    </row>
    <row r="70" spans="1:11" s="518" customFormat="1" ht="12" hidden="1" customHeight="1" collapsed="1">
      <c r="A70" s="551">
        <v>2</v>
      </c>
      <c r="B70" s="551">
        <v>7</v>
      </c>
      <c r="C70" s="551">
        <v>2</v>
      </c>
      <c r="D70" s="551">
        <v>1</v>
      </c>
      <c r="E70" s="551">
        <v>1</v>
      </c>
      <c r="F70" s="551">
        <v>1</v>
      </c>
      <c r="G70" s="549" t="s">
        <v>424</v>
      </c>
      <c r="H70" s="546">
        <v>41</v>
      </c>
      <c r="I70" s="545"/>
      <c r="J70" s="545"/>
      <c r="K70" s="545"/>
    </row>
    <row r="71" spans="1:11" s="518" customFormat="1" ht="12" hidden="1" customHeight="1" collapsed="1">
      <c r="A71" s="551">
        <v>2</v>
      </c>
      <c r="B71" s="551">
        <v>7</v>
      </c>
      <c r="C71" s="551">
        <v>2</v>
      </c>
      <c r="D71" s="551">
        <v>1</v>
      </c>
      <c r="E71" s="551">
        <v>1</v>
      </c>
      <c r="F71" s="551">
        <v>2</v>
      </c>
      <c r="G71" s="549" t="s">
        <v>423</v>
      </c>
      <c r="H71" s="546">
        <v>42</v>
      </c>
      <c r="I71" s="545"/>
      <c r="J71" s="545"/>
      <c r="K71" s="545"/>
    </row>
    <row r="72" spans="1:11" s="518" customFormat="1" ht="12" hidden="1" customHeight="1" collapsed="1">
      <c r="A72" s="551">
        <v>2</v>
      </c>
      <c r="B72" s="551">
        <v>7</v>
      </c>
      <c r="C72" s="551">
        <v>2</v>
      </c>
      <c r="D72" s="551">
        <v>2</v>
      </c>
      <c r="E72" s="551">
        <v>1</v>
      </c>
      <c r="F72" s="551">
        <v>1</v>
      </c>
      <c r="G72" s="549" t="s">
        <v>127</v>
      </c>
      <c r="H72" s="546">
        <v>43</v>
      </c>
      <c r="I72" s="545"/>
      <c r="J72" s="545"/>
      <c r="K72" s="545"/>
    </row>
    <row r="73" spans="1:11" s="518" customFormat="1" ht="12" customHeight="1">
      <c r="A73" s="551">
        <v>2</v>
      </c>
      <c r="B73" s="551">
        <v>7</v>
      </c>
      <c r="C73" s="551">
        <v>3</v>
      </c>
      <c r="D73" s="551"/>
      <c r="E73" s="551"/>
      <c r="F73" s="551"/>
      <c r="G73" s="549" t="s">
        <v>126</v>
      </c>
      <c r="H73" s="546">
        <v>44</v>
      </c>
      <c r="I73" s="545"/>
      <c r="J73" s="545">
        <v>725.1</v>
      </c>
      <c r="K73" s="545"/>
    </row>
    <row r="74" spans="1:11" s="538" customFormat="1" ht="12" hidden="1" customHeight="1" collapsed="1">
      <c r="A74" s="542">
        <v>2</v>
      </c>
      <c r="B74" s="542">
        <v>8</v>
      </c>
      <c r="C74" s="542"/>
      <c r="D74" s="542"/>
      <c r="E74" s="542"/>
      <c r="F74" s="542"/>
      <c r="G74" s="541" t="s">
        <v>475</v>
      </c>
      <c r="H74" s="540">
        <v>45</v>
      </c>
      <c r="I74" s="539">
        <f>I75+I79</f>
        <v>0</v>
      </c>
      <c r="J74" s="539">
        <f>J75+J79</f>
        <v>0</v>
      </c>
      <c r="K74" s="539">
        <f>K75+K79</f>
        <v>0</v>
      </c>
    </row>
    <row r="75" spans="1:11" s="518" customFormat="1" ht="12" hidden="1" customHeight="1" collapsed="1">
      <c r="A75" s="551">
        <v>2</v>
      </c>
      <c r="B75" s="551">
        <v>8</v>
      </c>
      <c r="C75" s="551">
        <v>1</v>
      </c>
      <c r="D75" s="551">
        <v>1</v>
      </c>
      <c r="E75" s="551"/>
      <c r="F75" s="551"/>
      <c r="G75" s="549" t="s">
        <v>122</v>
      </c>
      <c r="H75" s="546">
        <v>46</v>
      </c>
      <c r="I75" s="545">
        <f>I76+I77+I78</f>
        <v>0</v>
      </c>
      <c r="J75" s="545">
        <f>J76+J77+J78</f>
        <v>0</v>
      </c>
      <c r="K75" s="545">
        <f>K76+K77+K78</f>
        <v>0</v>
      </c>
    </row>
    <row r="76" spans="1:11" s="518" customFormat="1" ht="12" hidden="1" customHeight="1" collapsed="1">
      <c r="A76" s="551">
        <v>2</v>
      </c>
      <c r="B76" s="551">
        <v>8</v>
      </c>
      <c r="C76" s="551">
        <v>1</v>
      </c>
      <c r="D76" s="551">
        <v>1</v>
      </c>
      <c r="E76" s="551">
        <v>1</v>
      </c>
      <c r="F76" s="551">
        <v>1</v>
      </c>
      <c r="G76" s="549" t="s">
        <v>422</v>
      </c>
      <c r="H76" s="546">
        <v>47</v>
      </c>
      <c r="I76" s="545"/>
      <c r="J76" s="545"/>
      <c r="K76" s="545"/>
    </row>
    <row r="77" spans="1:11" s="518" customFormat="1" ht="12" hidden="1" customHeight="1" collapsed="1">
      <c r="A77" s="551">
        <v>2</v>
      </c>
      <c r="B77" s="551">
        <v>8</v>
      </c>
      <c r="C77" s="551">
        <v>1</v>
      </c>
      <c r="D77" s="551">
        <v>1</v>
      </c>
      <c r="E77" s="551">
        <v>1</v>
      </c>
      <c r="F77" s="551">
        <v>2</v>
      </c>
      <c r="G77" s="549" t="s">
        <v>421</v>
      </c>
      <c r="H77" s="546">
        <v>48</v>
      </c>
      <c r="I77" s="545"/>
      <c r="J77" s="545"/>
      <c r="K77" s="545"/>
    </row>
    <row r="78" spans="1:11" s="518" customFormat="1" ht="12" hidden="1" customHeight="1" collapsed="1">
      <c r="A78" s="551">
        <v>2</v>
      </c>
      <c r="B78" s="551">
        <v>8</v>
      </c>
      <c r="C78" s="551">
        <v>1</v>
      </c>
      <c r="D78" s="551">
        <v>1</v>
      </c>
      <c r="E78" s="551">
        <v>1</v>
      </c>
      <c r="F78" s="551">
        <v>3</v>
      </c>
      <c r="G78" s="547" t="s">
        <v>119</v>
      </c>
      <c r="H78" s="546">
        <v>49</v>
      </c>
      <c r="I78" s="545"/>
      <c r="J78" s="545"/>
      <c r="K78" s="545"/>
    </row>
    <row r="79" spans="1:11" s="518" customFormat="1" ht="12" hidden="1" customHeight="1" collapsed="1">
      <c r="A79" s="551">
        <v>2</v>
      </c>
      <c r="B79" s="551">
        <v>8</v>
      </c>
      <c r="C79" s="551">
        <v>1</v>
      </c>
      <c r="D79" s="551">
        <v>2</v>
      </c>
      <c r="E79" s="551"/>
      <c r="F79" s="551"/>
      <c r="G79" s="549" t="s">
        <v>118</v>
      </c>
      <c r="H79" s="546">
        <v>50</v>
      </c>
      <c r="I79" s="545"/>
      <c r="J79" s="545"/>
      <c r="K79" s="545"/>
    </row>
    <row r="80" spans="1:11" s="538" customFormat="1" ht="36" hidden="1" customHeight="1" collapsed="1">
      <c r="A80" s="550">
        <v>2</v>
      </c>
      <c r="B80" s="550">
        <v>9</v>
      </c>
      <c r="C80" s="550"/>
      <c r="D80" s="550"/>
      <c r="E80" s="550"/>
      <c r="F80" s="550"/>
      <c r="G80" s="541" t="s">
        <v>474</v>
      </c>
      <c r="H80" s="540">
        <v>51</v>
      </c>
      <c r="I80" s="539"/>
      <c r="J80" s="539"/>
      <c r="K80" s="539"/>
    </row>
    <row r="81" spans="1:11" s="538" customFormat="1" ht="48" hidden="1" customHeight="1" collapsed="1">
      <c r="A81" s="542">
        <v>3</v>
      </c>
      <c r="B81" s="542"/>
      <c r="C81" s="542"/>
      <c r="D81" s="542"/>
      <c r="E81" s="542"/>
      <c r="F81" s="542"/>
      <c r="G81" s="541" t="s">
        <v>417</v>
      </c>
      <c r="H81" s="540">
        <v>52</v>
      </c>
      <c r="I81" s="539">
        <f>I82+I88+I89</f>
        <v>0</v>
      </c>
      <c r="J81" s="539">
        <f>J82+J88+J89</f>
        <v>0</v>
      </c>
      <c r="K81" s="539">
        <f>K82+K88+K89</f>
        <v>0</v>
      </c>
    </row>
    <row r="82" spans="1:11" s="538" customFormat="1" ht="24" hidden="1" customHeight="1" collapsed="1">
      <c r="A82" s="542">
        <v>3</v>
      </c>
      <c r="B82" s="542">
        <v>1</v>
      </c>
      <c r="C82" s="542"/>
      <c r="D82" s="542"/>
      <c r="E82" s="542"/>
      <c r="F82" s="542"/>
      <c r="G82" s="541" t="s">
        <v>102</v>
      </c>
      <c r="H82" s="540">
        <v>53</v>
      </c>
      <c r="I82" s="539">
        <f>I83+I84+I85+I86+I87</f>
        <v>0</v>
      </c>
      <c r="J82" s="539">
        <f>J83+J84+J85+J86+J87</f>
        <v>0</v>
      </c>
      <c r="K82" s="539">
        <f>K83+K84+K85+K86+K87</f>
        <v>0</v>
      </c>
    </row>
    <row r="83" spans="1:11" s="518" customFormat="1" ht="24" hidden="1" customHeight="1" collapsed="1">
      <c r="A83" s="548">
        <v>3</v>
      </c>
      <c r="B83" s="548">
        <v>1</v>
      </c>
      <c r="C83" s="548">
        <v>1</v>
      </c>
      <c r="D83" s="544"/>
      <c r="E83" s="544"/>
      <c r="F83" s="544"/>
      <c r="G83" s="549" t="s">
        <v>473</v>
      </c>
      <c r="H83" s="546">
        <v>54</v>
      </c>
      <c r="I83" s="545"/>
      <c r="J83" s="545"/>
      <c r="K83" s="545"/>
    </row>
    <row r="84" spans="1:11" s="518" customFormat="1" ht="12" hidden="1" customHeight="1" collapsed="1">
      <c r="A84" s="548">
        <v>3</v>
      </c>
      <c r="B84" s="548">
        <v>1</v>
      </c>
      <c r="C84" s="548">
        <v>2</v>
      </c>
      <c r="D84" s="548"/>
      <c r="E84" s="544"/>
      <c r="F84" s="544"/>
      <c r="G84" s="547" t="s">
        <v>84</v>
      </c>
      <c r="H84" s="546">
        <v>55</v>
      </c>
      <c r="I84" s="545"/>
      <c r="J84" s="545"/>
      <c r="K84" s="545"/>
    </row>
    <row r="85" spans="1:11" s="518" customFormat="1" ht="12" hidden="1" customHeight="1" collapsed="1">
      <c r="A85" s="548">
        <v>3</v>
      </c>
      <c r="B85" s="548">
        <v>1</v>
      </c>
      <c r="C85" s="548">
        <v>3</v>
      </c>
      <c r="D85" s="548"/>
      <c r="E85" s="548"/>
      <c r="F85" s="548"/>
      <c r="G85" s="547" t="s">
        <v>79</v>
      </c>
      <c r="H85" s="546">
        <v>56</v>
      </c>
      <c r="I85" s="545"/>
      <c r="J85" s="545"/>
      <c r="K85" s="545"/>
    </row>
    <row r="86" spans="1:11" s="518" customFormat="1" ht="12" hidden="1" customHeight="1" collapsed="1">
      <c r="A86" s="548">
        <v>3</v>
      </c>
      <c r="B86" s="548">
        <v>1</v>
      </c>
      <c r="C86" s="548">
        <v>4</v>
      </c>
      <c r="D86" s="548"/>
      <c r="E86" s="548"/>
      <c r="F86" s="548"/>
      <c r="G86" s="547" t="s">
        <v>70</v>
      </c>
      <c r="H86" s="546">
        <v>57</v>
      </c>
      <c r="I86" s="545"/>
      <c r="J86" s="545"/>
      <c r="K86" s="545"/>
    </row>
    <row r="87" spans="1:11" s="518" customFormat="1" ht="24" hidden="1" customHeight="1" collapsed="1">
      <c r="A87" s="548">
        <v>3</v>
      </c>
      <c r="B87" s="548">
        <v>1</v>
      </c>
      <c r="C87" s="548">
        <v>5</v>
      </c>
      <c r="D87" s="548"/>
      <c r="E87" s="548"/>
      <c r="F87" s="548"/>
      <c r="G87" s="547" t="s">
        <v>420</v>
      </c>
      <c r="H87" s="546">
        <v>58</v>
      </c>
      <c r="I87" s="545"/>
      <c r="J87" s="545"/>
      <c r="K87" s="545"/>
    </row>
    <row r="88" spans="1:11" s="538" customFormat="1" ht="24.75" hidden="1" customHeight="1" collapsed="1">
      <c r="A88" s="544">
        <v>3</v>
      </c>
      <c r="B88" s="544">
        <v>2</v>
      </c>
      <c r="C88" s="544"/>
      <c r="D88" s="544"/>
      <c r="E88" s="544"/>
      <c r="F88" s="544"/>
      <c r="G88" s="543" t="s">
        <v>472</v>
      </c>
      <c r="H88" s="540">
        <v>59</v>
      </c>
      <c r="I88" s="539"/>
      <c r="J88" s="539"/>
      <c r="K88" s="539"/>
    </row>
    <row r="89" spans="1:11" s="538" customFormat="1" ht="24" hidden="1" customHeight="1" collapsed="1">
      <c r="A89" s="544">
        <v>3</v>
      </c>
      <c r="B89" s="544">
        <v>3</v>
      </c>
      <c r="C89" s="544"/>
      <c r="D89" s="544"/>
      <c r="E89" s="544"/>
      <c r="F89" s="544"/>
      <c r="G89" s="543" t="s">
        <v>37</v>
      </c>
      <c r="H89" s="540">
        <v>60</v>
      </c>
      <c r="I89" s="539"/>
      <c r="J89" s="539"/>
      <c r="K89" s="539"/>
    </row>
    <row r="90" spans="1:11" s="538" customFormat="1" ht="12" customHeight="1">
      <c r="A90" s="542"/>
      <c r="B90" s="542"/>
      <c r="C90" s="542"/>
      <c r="D90" s="542"/>
      <c r="E90" s="542"/>
      <c r="F90" s="542"/>
      <c r="G90" s="541" t="s">
        <v>471</v>
      </c>
      <c r="H90" s="540">
        <v>61</v>
      </c>
      <c r="I90" s="539">
        <f>I30+I81</f>
        <v>339.49</v>
      </c>
      <c r="J90" s="539">
        <f>J30+J81</f>
        <v>3951.81</v>
      </c>
      <c r="K90" s="539">
        <f>K30+K81</f>
        <v>0</v>
      </c>
    </row>
    <row r="91" spans="1:11" s="518" customFormat="1" ht="9" customHeight="1">
      <c r="A91" s="537"/>
      <c r="B91" s="537"/>
      <c r="C91" s="537"/>
      <c r="D91" s="536"/>
      <c r="E91" s="536"/>
      <c r="F91" s="536"/>
      <c r="G91" s="536"/>
      <c r="H91" s="535"/>
      <c r="I91" s="528"/>
      <c r="J91" s="528"/>
      <c r="K91" s="534"/>
    </row>
    <row r="92" spans="1:11" s="518" customFormat="1" ht="12" customHeight="1">
      <c r="A92" s="528" t="s">
        <v>470</v>
      </c>
      <c r="H92" s="533"/>
      <c r="I92" s="532"/>
    </row>
    <row r="93" spans="1:11" s="518" customFormat="1" ht="13.8">
      <c r="H93" s="524"/>
      <c r="I93" s="515"/>
      <c r="J93" s="515"/>
      <c r="K93" s="515"/>
    </row>
    <row r="94" spans="1:11" s="518" customFormat="1" ht="13.8">
      <c r="A94" s="525" t="s">
        <v>7</v>
      </c>
      <c r="B94" s="531"/>
      <c r="C94" s="531"/>
      <c r="D94" s="531"/>
      <c r="E94" s="531"/>
      <c r="F94" s="531"/>
      <c r="G94" s="531"/>
      <c r="H94" s="521"/>
      <c r="I94" s="523"/>
      <c r="J94" s="523"/>
      <c r="K94" s="522" t="s">
        <v>6</v>
      </c>
    </row>
    <row r="95" spans="1:11" s="518" customFormat="1" ht="12" customHeight="1">
      <c r="A95" s="686" t="s">
        <v>469</v>
      </c>
      <c r="B95" s="698"/>
      <c r="C95" s="698"/>
      <c r="D95" s="698"/>
      <c r="E95" s="698"/>
      <c r="F95" s="698"/>
      <c r="G95" s="698"/>
      <c r="H95" s="524"/>
      <c r="I95" s="520" t="s">
        <v>1</v>
      </c>
      <c r="J95" s="520"/>
      <c r="K95" s="530" t="s">
        <v>0</v>
      </c>
    </row>
    <row r="96" spans="1:11" s="518" customFormat="1" ht="12" customHeight="1">
      <c r="A96" s="528"/>
      <c r="B96" s="528"/>
      <c r="C96" s="529"/>
      <c r="D96" s="528"/>
      <c r="E96" s="528"/>
      <c r="F96" s="699"/>
      <c r="G96" s="698"/>
      <c r="H96" s="524"/>
      <c r="I96" s="527"/>
      <c r="J96" s="526"/>
      <c r="K96" s="526"/>
    </row>
    <row r="97" spans="1:11" s="518" customFormat="1" ht="13.8">
      <c r="A97" s="525" t="s">
        <v>4</v>
      </c>
      <c r="B97" s="525"/>
      <c r="C97" s="525"/>
      <c r="D97" s="525"/>
      <c r="E97" s="525"/>
      <c r="F97" s="525"/>
      <c r="G97" s="525"/>
      <c r="H97" s="524"/>
      <c r="I97" s="523"/>
      <c r="J97" s="523"/>
      <c r="K97" s="522" t="s">
        <v>3</v>
      </c>
    </row>
    <row r="98" spans="1:11" s="518" customFormat="1" ht="24.75" customHeight="1">
      <c r="A98" s="700" t="s">
        <v>468</v>
      </c>
      <c r="B98" s="701"/>
      <c r="C98" s="701"/>
      <c r="D98" s="701"/>
      <c r="E98" s="701"/>
      <c r="F98" s="701"/>
      <c r="G98" s="701"/>
      <c r="H98" s="521"/>
      <c r="I98" s="520" t="s">
        <v>1</v>
      </c>
      <c r="J98" s="519"/>
      <c r="K98" s="519" t="s">
        <v>0</v>
      </c>
    </row>
    <row r="99" spans="1:11" s="516" customFormat="1" ht="12.75" customHeight="1">
      <c r="H99" s="517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A11:K11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topLeftCell="A23" workbookViewId="0">
      <selection activeCell="M9" sqref="M9"/>
    </sheetView>
  </sheetViews>
  <sheetFormatPr defaultColWidth="9.109375" defaultRowHeight="13.2"/>
  <cols>
    <col min="1" max="1" width="9.33203125" style="328" customWidth="1"/>
    <col min="2" max="2" width="35.88671875" style="328" customWidth="1"/>
    <col min="3" max="3" width="8.44140625" style="328" customWidth="1"/>
    <col min="4" max="4" width="7.44140625" style="328" customWidth="1"/>
    <col min="5" max="5" width="7.6640625" style="328" customWidth="1"/>
    <col min="6" max="6" width="6.5546875" style="328" customWidth="1"/>
    <col min="7" max="7" width="7.88671875" style="328" customWidth="1"/>
    <col min="8" max="8" width="8.33203125" style="328" customWidth="1"/>
    <col min="9" max="16384" width="9.109375" style="328"/>
  </cols>
  <sheetData>
    <row r="2" spans="1:8">
      <c r="E2" s="617" t="s">
        <v>416</v>
      </c>
      <c r="F2" s="617"/>
      <c r="G2" s="617"/>
      <c r="H2" s="617"/>
    </row>
    <row r="3" spans="1:8">
      <c r="A3" s="342"/>
      <c r="E3" s="617" t="s">
        <v>365</v>
      </c>
      <c r="F3" s="617"/>
      <c r="G3" s="617"/>
      <c r="H3" s="617"/>
    </row>
    <row r="4" spans="1:8">
      <c r="E4" s="617" t="s">
        <v>364</v>
      </c>
      <c r="F4" s="617"/>
      <c r="G4" s="617"/>
      <c r="H4" s="617"/>
    </row>
    <row r="5" spans="1:8">
      <c r="E5" s="618" t="s">
        <v>491</v>
      </c>
      <c r="F5" s="618"/>
      <c r="G5" s="618"/>
      <c r="H5" s="618"/>
    </row>
    <row r="6" spans="1:8">
      <c r="E6" s="618" t="s">
        <v>492</v>
      </c>
      <c r="F6" s="618"/>
      <c r="G6" s="618"/>
      <c r="H6" s="618"/>
    </row>
    <row r="7" spans="1:8">
      <c r="F7" s="344"/>
      <c r="G7" s="344"/>
      <c r="H7" s="344"/>
    </row>
    <row r="8" spans="1:8">
      <c r="B8" s="343" t="s">
        <v>363</v>
      </c>
    </row>
    <row r="9" spans="1:8">
      <c r="A9" s="708" t="s">
        <v>361</v>
      </c>
      <c r="B9" s="709"/>
      <c r="C9" s="708"/>
      <c r="D9" s="708"/>
      <c r="E9" s="329"/>
      <c r="F9" s="329"/>
      <c r="G9" s="329"/>
      <c r="H9" s="329"/>
    </row>
    <row r="11" spans="1:8" ht="15" customHeight="1">
      <c r="A11" s="710" t="s">
        <v>415</v>
      </c>
      <c r="B11" s="710"/>
      <c r="C11" s="710"/>
      <c r="D11" s="710"/>
      <c r="E11" s="710"/>
      <c r="F11" s="710"/>
      <c r="G11" s="710"/>
      <c r="H11" s="342"/>
    </row>
    <row r="12" spans="1:8">
      <c r="B12" s="342"/>
      <c r="C12" s="342"/>
      <c r="D12" s="342"/>
      <c r="E12" s="342"/>
      <c r="F12" s="342"/>
      <c r="G12" s="342"/>
      <c r="H12" s="342"/>
    </row>
    <row r="13" spans="1:8">
      <c r="F13" s="707" t="s">
        <v>414</v>
      </c>
      <c r="G13" s="707"/>
      <c r="H13" s="707"/>
    </row>
    <row r="14" spans="1:8">
      <c r="C14" s="711"/>
      <c r="D14" s="711"/>
      <c r="E14" s="711"/>
      <c r="F14" s="342"/>
      <c r="G14" s="703" t="s">
        <v>413</v>
      </c>
      <c r="H14" s="703"/>
    </row>
    <row r="15" spans="1:8" ht="12.75" customHeight="1">
      <c r="A15" s="717" t="s">
        <v>208</v>
      </c>
      <c r="B15" s="717" t="s">
        <v>207</v>
      </c>
      <c r="C15" s="704" t="s">
        <v>412</v>
      </c>
      <c r="D15" s="713" t="s">
        <v>411</v>
      </c>
      <c r="E15" s="713"/>
      <c r="F15" s="713"/>
      <c r="G15" s="713"/>
      <c r="H15" s="713"/>
    </row>
    <row r="16" spans="1:8" ht="12.75" customHeight="1">
      <c r="A16" s="718"/>
      <c r="B16" s="718"/>
      <c r="C16" s="705"/>
      <c r="D16" s="712" t="s">
        <v>410</v>
      </c>
      <c r="E16" s="712" t="s">
        <v>409</v>
      </c>
      <c r="F16" s="712" t="s">
        <v>408</v>
      </c>
      <c r="G16" s="712" t="s">
        <v>407</v>
      </c>
      <c r="H16" s="712" t="s">
        <v>406</v>
      </c>
    </row>
    <row r="17" spans="1:8">
      <c r="A17" s="718"/>
      <c r="B17" s="718"/>
      <c r="C17" s="705"/>
      <c r="D17" s="712"/>
      <c r="E17" s="712"/>
      <c r="F17" s="712"/>
      <c r="G17" s="712"/>
      <c r="H17" s="714"/>
    </row>
    <row r="18" spans="1:8" ht="40.5" customHeight="1">
      <c r="A18" s="718"/>
      <c r="B18" s="718"/>
      <c r="C18" s="705"/>
      <c r="D18" s="712"/>
      <c r="E18" s="712"/>
      <c r="F18" s="712"/>
      <c r="G18" s="712"/>
      <c r="H18" s="714"/>
    </row>
    <row r="19" spans="1:8" ht="10.5" customHeight="1">
      <c r="A19" s="719"/>
      <c r="B19" s="719"/>
      <c r="C19" s="706"/>
      <c r="D19" s="341" t="s">
        <v>214</v>
      </c>
      <c r="E19" s="341" t="s">
        <v>405</v>
      </c>
      <c r="F19" s="341" t="s">
        <v>246</v>
      </c>
      <c r="G19" s="341" t="s">
        <v>249</v>
      </c>
      <c r="H19" s="340" t="s">
        <v>404</v>
      </c>
    </row>
    <row r="20" spans="1:8" ht="14.1" customHeight="1">
      <c r="A20" s="336" t="s">
        <v>403</v>
      </c>
      <c r="B20" s="335" t="s">
        <v>195</v>
      </c>
      <c r="C20" s="330">
        <f t="shared" ref="C20:C35" si="0">(D20+E20+F20+G20+H20)</f>
        <v>0</v>
      </c>
      <c r="D20" s="334"/>
      <c r="E20" s="334"/>
      <c r="F20" s="334"/>
      <c r="G20" s="334"/>
      <c r="H20" s="334"/>
    </row>
    <row r="21" spans="1:8" ht="14.1" customHeight="1">
      <c r="A21" s="336"/>
      <c r="B21" s="335" t="s">
        <v>380</v>
      </c>
      <c r="C21" s="330">
        <f t="shared" si="0"/>
        <v>0</v>
      </c>
      <c r="D21" s="334"/>
      <c r="E21" s="334"/>
      <c r="F21" s="334"/>
      <c r="G21" s="334"/>
      <c r="H21" s="334"/>
    </row>
    <row r="22" spans="1:8" ht="14.1" customHeight="1">
      <c r="A22" s="336"/>
      <c r="B22" s="335" t="s">
        <v>402</v>
      </c>
      <c r="C22" s="330">
        <f t="shared" si="0"/>
        <v>0</v>
      </c>
      <c r="D22" s="334"/>
      <c r="E22" s="334"/>
      <c r="F22" s="334"/>
      <c r="G22" s="334"/>
      <c r="H22" s="334"/>
    </row>
    <row r="23" spans="1:8" ht="14.1" customHeight="1">
      <c r="A23" s="336" t="s">
        <v>401</v>
      </c>
      <c r="B23" s="335" t="s">
        <v>400</v>
      </c>
      <c r="C23" s="330">
        <f t="shared" si="0"/>
        <v>0</v>
      </c>
      <c r="D23" s="334"/>
      <c r="E23" s="334"/>
      <c r="F23" s="334"/>
      <c r="G23" s="334"/>
      <c r="H23" s="334"/>
    </row>
    <row r="24" spans="1:8" ht="14.1" customHeight="1">
      <c r="A24" s="336" t="s">
        <v>399</v>
      </c>
      <c r="B24" s="335" t="s">
        <v>398</v>
      </c>
      <c r="C24" s="330">
        <f t="shared" si="0"/>
        <v>3226.71</v>
      </c>
      <c r="D24" s="337">
        <f>(D25+D26+D27+D28+D29+D30+D31+D32+D33+D34+D35+D41+D42+D43)</f>
        <v>2474.91</v>
      </c>
      <c r="E24" s="337">
        <f>(E25+E26+E27+E28+E29+E30+E31+E32+E33+E34+E35+E41+E42+E43)</f>
        <v>0</v>
      </c>
      <c r="F24" s="337">
        <f>(F25+F26+F27+F28+F29+F30+F31+F32+F33+F34+F35+F41+F42+F43)</f>
        <v>0</v>
      </c>
      <c r="G24" s="337">
        <f>(G25+G26+G27+G28+G29+G30+G31+G32+G33+G34+G35+G41+G42+G43)</f>
        <v>751.8</v>
      </c>
      <c r="H24" s="337">
        <f>(H25+H26+H27+H28+H29+H30+H31+H32+H33+H34+H35+H41+H42+H43)</f>
        <v>0</v>
      </c>
    </row>
    <row r="25" spans="1:8" ht="14.1" customHeight="1">
      <c r="A25" s="336" t="s">
        <v>397</v>
      </c>
      <c r="B25" s="338" t="s">
        <v>190</v>
      </c>
      <c r="C25" s="330">
        <f t="shared" si="0"/>
        <v>863.84999999999991</v>
      </c>
      <c r="D25" s="334">
        <v>112.05</v>
      </c>
      <c r="E25" s="334"/>
      <c r="F25" s="334"/>
      <c r="G25" s="334">
        <v>751.8</v>
      </c>
      <c r="H25" s="334"/>
    </row>
    <row r="26" spans="1:8" ht="14.1" customHeight="1">
      <c r="A26" s="336" t="s">
        <v>396</v>
      </c>
      <c r="B26" s="338" t="s">
        <v>395</v>
      </c>
      <c r="C26" s="330">
        <f t="shared" si="0"/>
        <v>0</v>
      </c>
      <c r="D26" s="334"/>
      <c r="E26" s="334"/>
      <c r="F26" s="334"/>
      <c r="G26" s="334"/>
      <c r="H26" s="334"/>
    </row>
    <row r="27" spans="1:8" ht="14.1" customHeight="1">
      <c r="A27" s="336" t="s">
        <v>394</v>
      </c>
      <c r="B27" s="338" t="s">
        <v>393</v>
      </c>
      <c r="C27" s="330">
        <f t="shared" si="0"/>
        <v>254.28</v>
      </c>
      <c r="D27" s="334">
        <v>254.28</v>
      </c>
      <c r="E27" s="334"/>
      <c r="F27" s="334"/>
      <c r="G27" s="334"/>
      <c r="H27" s="334"/>
    </row>
    <row r="28" spans="1:8" ht="14.1" customHeight="1">
      <c r="A28" s="336" t="s">
        <v>392</v>
      </c>
      <c r="B28" s="338" t="s">
        <v>391</v>
      </c>
      <c r="C28" s="330">
        <f t="shared" si="0"/>
        <v>522.69000000000005</v>
      </c>
      <c r="D28" s="334">
        <v>522.69000000000005</v>
      </c>
      <c r="E28" s="334"/>
      <c r="F28" s="334"/>
      <c r="G28" s="334"/>
      <c r="H28" s="334"/>
    </row>
    <row r="29" spans="1:8" ht="14.1" customHeight="1">
      <c r="A29" s="336" t="s">
        <v>390</v>
      </c>
      <c r="B29" s="338" t="s">
        <v>389</v>
      </c>
      <c r="C29" s="330">
        <f t="shared" si="0"/>
        <v>0</v>
      </c>
      <c r="D29" s="334"/>
      <c r="E29" s="334"/>
      <c r="F29" s="334"/>
      <c r="G29" s="334"/>
      <c r="H29" s="334"/>
    </row>
    <row r="30" spans="1:8" ht="14.1" customHeight="1">
      <c r="A30" s="336" t="s">
        <v>388</v>
      </c>
      <c r="B30" s="338" t="s">
        <v>185</v>
      </c>
      <c r="C30" s="330">
        <f t="shared" si="0"/>
        <v>0</v>
      </c>
      <c r="D30" s="334"/>
      <c r="E30" s="334"/>
      <c r="F30" s="334"/>
      <c r="G30" s="334"/>
      <c r="H30" s="334"/>
    </row>
    <row r="31" spans="1:8" ht="14.1" customHeight="1">
      <c r="A31" s="336" t="s">
        <v>387</v>
      </c>
      <c r="B31" s="338" t="s">
        <v>184</v>
      </c>
      <c r="C31" s="330">
        <f t="shared" si="0"/>
        <v>0</v>
      </c>
      <c r="D31" s="334"/>
      <c r="E31" s="334"/>
      <c r="F31" s="334"/>
      <c r="G31" s="334"/>
      <c r="H31" s="334"/>
    </row>
    <row r="32" spans="1:8" ht="14.1" customHeight="1">
      <c r="A32" s="336" t="s">
        <v>386</v>
      </c>
      <c r="B32" s="339" t="s">
        <v>385</v>
      </c>
      <c r="C32" s="330">
        <f t="shared" si="0"/>
        <v>0</v>
      </c>
      <c r="D32" s="334"/>
      <c r="E32" s="334"/>
      <c r="F32" s="334"/>
      <c r="G32" s="334"/>
      <c r="H32" s="334"/>
    </row>
    <row r="33" spans="1:8" ht="14.1" customHeight="1">
      <c r="A33" s="336" t="s">
        <v>384</v>
      </c>
      <c r="B33" s="338" t="s">
        <v>383</v>
      </c>
      <c r="C33" s="330">
        <f t="shared" si="0"/>
        <v>0</v>
      </c>
      <c r="D33" s="334"/>
      <c r="E33" s="334"/>
      <c r="F33" s="334"/>
      <c r="G33" s="334"/>
      <c r="H33" s="334"/>
    </row>
    <row r="34" spans="1:8" ht="14.1" customHeight="1">
      <c r="A34" s="336" t="s">
        <v>382</v>
      </c>
      <c r="B34" s="338" t="s">
        <v>181</v>
      </c>
      <c r="C34" s="330">
        <f t="shared" si="0"/>
        <v>0</v>
      </c>
      <c r="D34" s="334"/>
      <c r="E34" s="334"/>
      <c r="F34" s="334"/>
      <c r="G34" s="334"/>
      <c r="H34" s="334"/>
    </row>
    <row r="35" spans="1:8" ht="14.1" customHeight="1">
      <c r="A35" s="336" t="s">
        <v>381</v>
      </c>
      <c r="B35" s="338" t="s">
        <v>179</v>
      </c>
      <c r="C35" s="330">
        <f t="shared" si="0"/>
        <v>569.08999999999992</v>
      </c>
      <c r="D35" s="337">
        <f>(D37+D38+D39+D40)</f>
        <v>569.08999999999992</v>
      </c>
      <c r="E35" s="337">
        <f>(E37+E38+E39+E40)</f>
        <v>0</v>
      </c>
      <c r="F35" s="337">
        <f>(F37+F38+F39+F40)</f>
        <v>0</v>
      </c>
      <c r="G35" s="337">
        <f>(G37+G38+G39+G40)</f>
        <v>0</v>
      </c>
      <c r="H35" s="337">
        <f>(H37+H38+H39+H40)</f>
        <v>0</v>
      </c>
    </row>
    <row r="36" spans="1:8" ht="14.1" customHeight="1">
      <c r="A36" s="336"/>
      <c r="B36" s="335" t="s">
        <v>380</v>
      </c>
      <c r="C36" s="330"/>
      <c r="D36" s="337"/>
      <c r="E36" s="334"/>
      <c r="F36" s="334"/>
      <c r="G36" s="334"/>
      <c r="H36" s="334"/>
    </row>
    <row r="37" spans="1:8" ht="14.1" customHeight="1">
      <c r="A37" s="336"/>
      <c r="B37" s="338" t="s">
        <v>379</v>
      </c>
      <c r="C37" s="330">
        <f t="shared" ref="C37:C47" si="1">(D37+E37+F37+G37+H37)</f>
        <v>554.67999999999995</v>
      </c>
      <c r="D37" s="337">
        <v>554.67999999999995</v>
      </c>
      <c r="E37" s="334"/>
      <c r="F37" s="334"/>
      <c r="G37" s="334"/>
      <c r="H37" s="334"/>
    </row>
    <row r="38" spans="1:8" ht="14.1" customHeight="1">
      <c r="A38" s="336"/>
      <c r="B38" s="338" t="s">
        <v>378</v>
      </c>
      <c r="C38" s="330">
        <f t="shared" si="1"/>
        <v>0</v>
      </c>
      <c r="D38" s="337">
        <v>0</v>
      </c>
      <c r="E38" s="334"/>
      <c r="F38" s="334"/>
      <c r="G38" s="334"/>
      <c r="H38" s="334"/>
    </row>
    <row r="39" spans="1:8" ht="14.1" customHeight="1">
      <c r="A39" s="336"/>
      <c r="B39" s="338" t="s">
        <v>377</v>
      </c>
      <c r="C39" s="330">
        <f t="shared" si="1"/>
        <v>14.41</v>
      </c>
      <c r="D39" s="337">
        <v>14.41</v>
      </c>
      <c r="E39" s="334"/>
      <c r="F39" s="334"/>
      <c r="G39" s="334"/>
      <c r="H39" s="334"/>
    </row>
    <row r="40" spans="1:8" ht="14.1" customHeight="1">
      <c r="A40" s="336"/>
      <c r="B40" s="338" t="s">
        <v>376</v>
      </c>
      <c r="C40" s="330">
        <f t="shared" si="1"/>
        <v>0</v>
      </c>
      <c r="D40" s="337">
        <v>0</v>
      </c>
      <c r="E40" s="334"/>
      <c r="F40" s="334"/>
      <c r="G40" s="334"/>
      <c r="H40" s="334"/>
    </row>
    <row r="41" spans="1:8" ht="26.25" customHeight="1">
      <c r="A41" s="336" t="s">
        <v>375</v>
      </c>
      <c r="B41" s="338" t="s">
        <v>178</v>
      </c>
      <c r="C41" s="330">
        <f t="shared" si="1"/>
        <v>969.79</v>
      </c>
      <c r="D41" s="334">
        <v>969.79</v>
      </c>
      <c r="E41" s="334"/>
      <c r="F41" s="334"/>
      <c r="G41" s="334"/>
      <c r="H41" s="334"/>
    </row>
    <row r="42" spans="1:8" ht="14.1" customHeight="1">
      <c r="A42" s="336" t="s">
        <v>374</v>
      </c>
      <c r="B42" s="338" t="s">
        <v>177</v>
      </c>
      <c r="C42" s="330">
        <f t="shared" si="1"/>
        <v>0</v>
      </c>
      <c r="D42" s="334"/>
      <c r="E42" s="334"/>
      <c r="F42" s="334"/>
      <c r="G42" s="334"/>
      <c r="H42" s="334"/>
    </row>
    <row r="43" spans="1:8" ht="14.1" customHeight="1">
      <c r="A43" s="336" t="s">
        <v>373</v>
      </c>
      <c r="B43" s="338" t="s">
        <v>176</v>
      </c>
      <c r="C43" s="330">
        <f t="shared" si="1"/>
        <v>47.01</v>
      </c>
      <c r="D43" s="337">
        <v>47.01</v>
      </c>
      <c r="E43" s="337"/>
      <c r="F43" s="337"/>
      <c r="G43" s="337"/>
      <c r="H43" s="337"/>
    </row>
    <row r="44" spans="1:8" ht="14.1" customHeight="1">
      <c r="A44" s="336" t="s">
        <v>372</v>
      </c>
      <c r="B44" s="335" t="s">
        <v>371</v>
      </c>
      <c r="C44" s="330">
        <f t="shared" si="1"/>
        <v>725.1</v>
      </c>
      <c r="D44" s="334">
        <v>725.1</v>
      </c>
      <c r="E44" s="334"/>
      <c r="F44" s="334"/>
      <c r="G44" s="334"/>
      <c r="H44" s="334"/>
    </row>
    <row r="45" spans="1:8" ht="14.1" customHeight="1">
      <c r="A45" s="336"/>
      <c r="B45" s="335"/>
      <c r="C45" s="330">
        <f t="shared" si="1"/>
        <v>0</v>
      </c>
      <c r="D45" s="334"/>
      <c r="E45" s="334"/>
      <c r="F45" s="334"/>
      <c r="G45" s="334"/>
      <c r="H45" s="334"/>
    </row>
    <row r="46" spans="1:8" ht="14.1" customHeight="1">
      <c r="A46" s="336"/>
      <c r="B46" s="335"/>
      <c r="C46" s="330">
        <f t="shared" si="1"/>
        <v>0</v>
      </c>
      <c r="D46" s="334"/>
      <c r="E46" s="334"/>
      <c r="F46" s="334"/>
      <c r="G46" s="334"/>
      <c r="H46" s="334"/>
    </row>
    <row r="47" spans="1:8" ht="17.25" customHeight="1">
      <c r="A47" s="333"/>
      <c r="B47" s="332" t="s">
        <v>370</v>
      </c>
      <c r="C47" s="330">
        <f t="shared" si="1"/>
        <v>3951.8099999999995</v>
      </c>
      <c r="D47" s="331">
        <f>(D20+D23+D24+D44+D45+D46)</f>
        <v>3200.0099999999998</v>
      </c>
      <c r="E47" s="330">
        <f>(E20+E23+E24+E44+E45+E46)</f>
        <v>0</v>
      </c>
      <c r="F47" s="330">
        <f>(F20+F23+F24+F44+F45+F46)</f>
        <v>0</v>
      </c>
      <c r="G47" s="330">
        <f>(G20+G23+G24+G44+G45+G46)</f>
        <v>751.8</v>
      </c>
      <c r="H47" s="330">
        <f>(H20+H23+H24+H44+H45+H46)</f>
        <v>0</v>
      </c>
    </row>
    <row r="49" spans="1:8">
      <c r="A49" s="328" t="s">
        <v>253</v>
      </c>
      <c r="C49" s="716"/>
      <c r="D49" s="716"/>
      <c r="F49" s="716" t="s">
        <v>6</v>
      </c>
      <c r="G49" s="716"/>
      <c r="H49" s="716"/>
    </row>
    <row r="50" spans="1:8">
      <c r="C50" s="709" t="s">
        <v>369</v>
      </c>
      <c r="D50" s="709"/>
      <c r="E50" s="708" t="s">
        <v>368</v>
      </c>
      <c r="F50" s="708"/>
      <c r="G50" s="708"/>
      <c r="H50" s="708"/>
    </row>
    <row r="51" spans="1:8">
      <c r="C51" s="329"/>
      <c r="D51" s="329"/>
      <c r="E51" s="329"/>
      <c r="F51" s="329"/>
      <c r="G51" s="329"/>
      <c r="H51" s="329"/>
    </row>
    <row r="52" spans="1:8">
      <c r="A52" s="715" t="s">
        <v>252</v>
      </c>
      <c r="B52" s="715"/>
      <c r="C52" s="716"/>
      <c r="D52" s="716"/>
      <c r="F52" s="716" t="s">
        <v>3</v>
      </c>
      <c r="G52" s="716"/>
      <c r="H52" s="716"/>
    </row>
    <row r="53" spans="1:8">
      <c r="C53" s="709" t="s">
        <v>369</v>
      </c>
      <c r="D53" s="709"/>
      <c r="E53" s="708" t="s">
        <v>368</v>
      </c>
      <c r="F53" s="708"/>
      <c r="G53" s="708"/>
      <c r="H53" s="708"/>
    </row>
    <row r="54" spans="1:8">
      <c r="C54" s="329"/>
      <c r="D54" s="329"/>
      <c r="E54" s="329"/>
      <c r="F54" s="329"/>
      <c r="G54" s="707"/>
      <c r="H54" s="707"/>
    </row>
  </sheetData>
  <mergeCells count="24">
    <mergeCell ref="G54:H54"/>
    <mergeCell ref="E53:H53"/>
    <mergeCell ref="E50:H50"/>
    <mergeCell ref="F49:H49"/>
    <mergeCell ref="F52:H52"/>
    <mergeCell ref="A52:B52"/>
    <mergeCell ref="C50:D50"/>
    <mergeCell ref="C53:D53"/>
    <mergeCell ref="C52:D52"/>
    <mergeCell ref="B15:B19"/>
    <mergeCell ref="A15:A19"/>
    <mergeCell ref="C49:D49"/>
    <mergeCell ref="G14:H14"/>
    <mergeCell ref="C15:C19"/>
    <mergeCell ref="F13:H13"/>
    <mergeCell ref="A9:D9"/>
    <mergeCell ref="A11:G11"/>
    <mergeCell ref="C14:E14"/>
    <mergeCell ref="E16:E18"/>
    <mergeCell ref="F16:F18"/>
    <mergeCell ref="G16:G18"/>
    <mergeCell ref="D15:H15"/>
    <mergeCell ref="D16:D18"/>
    <mergeCell ref="H16:H18"/>
  </mergeCells>
  <pageMargins left="0.43307086614173229" right="0" top="0.31496062992125984" bottom="0.39370078740157483" header="0.31496062992125984" footer="0.31496062992125984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>
      <selection activeCell="E23" sqref="E23"/>
    </sheetView>
  </sheetViews>
  <sheetFormatPr defaultColWidth="9.109375" defaultRowHeight="13.2"/>
  <cols>
    <col min="1" max="4" width="9.109375" style="307"/>
    <col min="5" max="5" width="11.6640625" style="307" customWidth="1"/>
    <col min="6" max="6" width="4.33203125" style="307" customWidth="1"/>
    <col min="7" max="8" width="9.109375" style="307"/>
    <col min="9" max="9" width="6.5546875" style="307" customWidth="1"/>
    <col min="10" max="10" width="9.109375" style="307"/>
    <col min="11" max="11" width="5.33203125" style="307" customWidth="1"/>
    <col min="12" max="12" width="7.109375" style="307" customWidth="1"/>
    <col min="13" max="13" width="7.5546875" style="307" customWidth="1"/>
    <col min="14" max="14" width="17.88671875" style="307" customWidth="1"/>
    <col min="15" max="16384" width="9.109375" style="307"/>
  </cols>
  <sheetData>
    <row r="1" spans="1:14">
      <c r="M1" s="307" t="s">
        <v>366</v>
      </c>
    </row>
    <row r="2" spans="1:14">
      <c r="M2" s="307" t="s">
        <v>365</v>
      </c>
    </row>
    <row r="3" spans="1:14">
      <c r="M3" s="307" t="s">
        <v>364</v>
      </c>
    </row>
    <row r="4" spans="1:14">
      <c r="B4" s="313" t="s">
        <v>363</v>
      </c>
      <c r="C4" s="313"/>
      <c r="D4" s="313"/>
      <c r="E4" s="313"/>
      <c r="M4" s="307" t="s">
        <v>362</v>
      </c>
    </row>
    <row r="5" spans="1:14">
      <c r="B5" s="747" t="s">
        <v>361</v>
      </c>
      <c r="C5" s="747"/>
      <c r="D5" s="747"/>
      <c r="E5" s="747"/>
      <c r="M5" s="307" t="s">
        <v>360</v>
      </c>
    </row>
    <row r="7" spans="1:14">
      <c r="B7" s="753" t="s">
        <v>359</v>
      </c>
      <c r="C7" s="753"/>
      <c r="D7" s="753"/>
      <c r="E7" s="753"/>
    </row>
    <row r="8" spans="1:14">
      <c r="B8" s="747" t="s">
        <v>358</v>
      </c>
      <c r="C8" s="747"/>
      <c r="D8" s="747"/>
      <c r="E8" s="747"/>
    </row>
    <row r="9" spans="1:14">
      <c r="A9" s="315"/>
      <c r="B9" s="748"/>
      <c r="C9" s="748"/>
      <c r="D9" s="748"/>
      <c r="E9" s="748"/>
      <c r="F9" s="315"/>
      <c r="G9" s="315"/>
      <c r="H9" s="315"/>
      <c r="I9" s="315"/>
      <c r="J9" s="315"/>
      <c r="K9" s="315"/>
      <c r="L9" s="315"/>
      <c r="M9" s="749" t="s">
        <v>357</v>
      </c>
      <c r="N9" s="749"/>
    </row>
    <row r="10" spans="1:14" ht="4.2" customHeight="1">
      <c r="A10" s="327"/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</row>
    <row r="11" spans="1:14">
      <c r="A11" s="748" t="s">
        <v>356</v>
      </c>
      <c r="B11" s="748"/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315"/>
      <c r="N11" s="315"/>
    </row>
    <row r="12" spans="1:14" ht="1.95" customHeight="1">
      <c r="M12" s="752"/>
      <c r="N12" s="752"/>
    </row>
    <row r="13" spans="1:14">
      <c r="D13" s="755" t="s">
        <v>318</v>
      </c>
      <c r="E13" s="756"/>
    </row>
    <row r="14" spans="1:14" ht="2.4" customHeight="1">
      <c r="D14" s="326"/>
      <c r="E14" s="325"/>
    </row>
    <row r="15" spans="1:14" hidden="1">
      <c r="J15" s="309"/>
      <c r="N15" s="324" t="s">
        <v>355</v>
      </c>
    </row>
    <row r="16" spans="1:14">
      <c r="A16" s="323"/>
      <c r="B16" s="322"/>
      <c r="C16" s="322"/>
      <c r="D16" s="320"/>
      <c r="E16" s="735" t="s">
        <v>354</v>
      </c>
      <c r="F16" s="750"/>
      <c r="G16" s="736"/>
      <c r="H16" s="321" t="s">
        <v>353</v>
      </c>
      <c r="I16" s="320"/>
      <c r="J16" s="735" t="s">
        <v>352</v>
      </c>
      <c r="K16" s="736"/>
      <c r="L16" s="725"/>
      <c r="M16" s="751"/>
      <c r="N16" s="319" t="s">
        <v>351</v>
      </c>
    </row>
    <row r="17" spans="1:18">
      <c r="A17" s="318"/>
      <c r="B17" s="748" t="s">
        <v>350</v>
      </c>
      <c r="C17" s="748"/>
      <c r="D17" s="316"/>
      <c r="E17" s="732" t="s">
        <v>349</v>
      </c>
      <c r="F17" s="754"/>
      <c r="G17" s="733"/>
      <c r="H17" s="727" t="s">
        <v>348</v>
      </c>
      <c r="I17" s="731"/>
      <c r="J17" s="727" t="s">
        <v>342</v>
      </c>
      <c r="K17" s="731"/>
      <c r="L17" s="727" t="s">
        <v>347</v>
      </c>
      <c r="M17" s="728"/>
      <c r="N17" s="311" t="s">
        <v>346</v>
      </c>
      <c r="P17" s="315"/>
    </row>
    <row r="18" spans="1:18">
      <c r="A18" s="318"/>
      <c r="D18" s="316"/>
      <c r="E18" s="737" t="s">
        <v>345</v>
      </c>
      <c r="F18" s="735" t="s">
        <v>344</v>
      </c>
      <c r="G18" s="736"/>
      <c r="H18" s="727" t="s">
        <v>341</v>
      </c>
      <c r="I18" s="731"/>
      <c r="J18" s="317" t="s">
        <v>343</v>
      </c>
      <c r="K18" s="316"/>
      <c r="L18" s="727" t="s">
        <v>342</v>
      </c>
      <c r="M18" s="728"/>
      <c r="N18" s="311" t="s">
        <v>341</v>
      </c>
      <c r="Q18" s="315"/>
      <c r="R18" s="315"/>
    </row>
    <row r="19" spans="1:18">
      <c r="A19" s="314"/>
      <c r="B19" s="313"/>
      <c r="C19" s="313"/>
      <c r="D19" s="312"/>
      <c r="E19" s="738"/>
      <c r="F19" s="732" t="s">
        <v>340</v>
      </c>
      <c r="G19" s="733"/>
      <c r="H19" s="732" t="s">
        <v>339</v>
      </c>
      <c r="I19" s="733"/>
      <c r="J19" s="732" t="s">
        <v>339</v>
      </c>
      <c r="K19" s="733"/>
      <c r="L19" s="729"/>
      <c r="M19" s="734"/>
      <c r="N19" s="311" t="s">
        <v>339</v>
      </c>
    </row>
    <row r="20" spans="1:18">
      <c r="A20" s="741" t="s">
        <v>338</v>
      </c>
      <c r="B20" s="742"/>
      <c r="C20" s="742"/>
      <c r="D20" s="743"/>
      <c r="E20" s="739" t="s">
        <v>330</v>
      </c>
      <c r="F20" s="725" t="s">
        <v>330</v>
      </c>
      <c r="G20" s="726"/>
      <c r="H20" s="725" t="s">
        <v>330</v>
      </c>
      <c r="I20" s="726"/>
      <c r="J20" s="725" t="s">
        <v>330</v>
      </c>
      <c r="K20" s="726"/>
      <c r="L20" s="725" t="s">
        <v>330</v>
      </c>
      <c r="M20" s="726"/>
      <c r="N20" s="739"/>
    </row>
    <row r="21" spans="1:18" ht="11.25" customHeight="1">
      <c r="A21" s="744"/>
      <c r="B21" s="745"/>
      <c r="C21" s="745"/>
      <c r="D21" s="746"/>
      <c r="E21" s="740"/>
      <c r="F21" s="729"/>
      <c r="G21" s="730"/>
      <c r="H21" s="729"/>
      <c r="I21" s="730"/>
      <c r="J21" s="729"/>
      <c r="K21" s="730"/>
      <c r="L21" s="729"/>
      <c r="M21" s="730"/>
      <c r="N21" s="740"/>
    </row>
    <row r="22" spans="1:18" ht="24.75" customHeight="1">
      <c r="A22" s="722" t="s">
        <v>337</v>
      </c>
      <c r="B22" s="723"/>
      <c r="C22" s="723"/>
      <c r="D22" s="724"/>
      <c r="E22" s="310">
        <v>36500</v>
      </c>
      <c r="F22" s="725">
        <v>9700</v>
      </c>
      <c r="G22" s="726"/>
      <c r="H22" s="725">
        <v>7170</v>
      </c>
      <c r="I22" s="726"/>
      <c r="J22" s="725">
        <v>6922.99</v>
      </c>
      <c r="K22" s="726"/>
      <c r="L22" s="725">
        <v>6922.99</v>
      </c>
      <c r="M22" s="726"/>
      <c r="N22" s="310">
        <f>(H22-J22)</f>
        <v>247.01000000000022</v>
      </c>
    </row>
    <row r="23" spans="1:18" ht="25.5" customHeight="1">
      <c r="A23" s="722" t="s">
        <v>336</v>
      </c>
      <c r="B23" s="723"/>
      <c r="C23" s="723"/>
      <c r="D23" s="724"/>
      <c r="E23" s="310">
        <v>200</v>
      </c>
      <c r="F23" s="725"/>
      <c r="G23" s="726"/>
      <c r="H23" s="725"/>
      <c r="I23" s="726"/>
      <c r="J23" s="725"/>
      <c r="K23" s="726"/>
      <c r="L23" s="725"/>
      <c r="M23" s="726"/>
      <c r="N23" s="310">
        <f>(H23-J23)</f>
        <v>0</v>
      </c>
    </row>
    <row r="24" spans="1:18" ht="26.25" customHeight="1">
      <c r="A24" s="765" t="s">
        <v>335</v>
      </c>
      <c r="B24" s="766"/>
      <c r="C24" s="766"/>
      <c r="D24" s="751"/>
      <c r="E24" s="310">
        <v>29400</v>
      </c>
      <c r="F24" s="725">
        <v>8100</v>
      </c>
      <c r="G24" s="726"/>
      <c r="H24" s="725">
        <v>7210</v>
      </c>
      <c r="I24" s="726"/>
      <c r="J24" s="725">
        <v>5317.2</v>
      </c>
      <c r="K24" s="726"/>
      <c r="L24" s="725">
        <v>5317.2</v>
      </c>
      <c r="M24" s="726"/>
      <c r="N24" s="310">
        <f>(H24-J24)</f>
        <v>1892.8000000000002</v>
      </c>
    </row>
    <row r="25" spans="1:18" ht="26.25" customHeight="1">
      <c r="A25" s="722" t="s">
        <v>334</v>
      </c>
      <c r="B25" s="723"/>
      <c r="C25" s="723"/>
      <c r="D25" s="724"/>
      <c r="E25" s="310"/>
      <c r="F25" s="720"/>
      <c r="G25" s="721"/>
      <c r="H25" s="720"/>
      <c r="I25" s="721"/>
      <c r="J25" s="720"/>
      <c r="K25" s="721"/>
      <c r="L25" s="720"/>
      <c r="M25" s="721"/>
      <c r="N25" s="310">
        <f>(H25-J25)</f>
        <v>0</v>
      </c>
    </row>
    <row r="26" spans="1:18" ht="24.75" customHeight="1">
      <c r="A26" s="722" t="s">
        <v>333</v>
      </c>
      <c r="B26" s="723"/>
      <c r="C26" s="723"/>
      <c r="D26" s="724"/>
      <c r="E26" s="310"/>
      <c r="F26" s="720">
        <v>0</v>
      </c>
      <c r="G26" s="721"/>
      <c r="H26" s="720">
        <v>0</v>
      </c>
      <c r="I26" s="721"/>
      <c r="J26" s="720">
        <v>0</v>
      </c>
      <c r="K26" s="721"/>
      <c r="L26" s="720">
        <v>0</v>
      </c>
      <c r="M26" s="721"/>
      <c r="N26" s="310">
        <f>(H26-J26)</f>
        <v>0</v>
      </c>
    </row>
    <row r="27" spans="1:18">
      <c r="A27" s="759" t="s">
        <v>332</v>
      </c>
      <c r="B27" s="760"/>
      <c r="C27" s="760"/>
      <c r="D27" s="761"/>
      <c r="E27" s="739">
        <v>66100</v>
      </c>
      <c r="F27" s="725">
        <v>17800</v>
      </c>
      <c r="G27" s="726"/>
      <c r="H27" s="725">
        <f>(H22+H23+H24+H26)</f>
        <v>14380</v>
      </c>
      <c r="I27" s="726"/>
      <c r="J27" s="725">
        <f>(J22+J23+J24+J26)</f>
        <v>12240.189999999999</v>
      </c>
      <c r="K27" s="726"/>
      <c r="L27" s="725">
        <f>(L22+L23+L24+L26)</f>
        <v>12240.189999999999</v>
      </c>
      <c r="M27" s="726"/>
      <c r="N27" s="739" t="s">
        <v>330</v>
      </c>
    </row>
    <row r="28" spans="1:18" ht="11.25" customHeight="1">
      <c r="A28" s="762"/>
      <c r="B28" s="763"/>
      <c r="C28" s="763"/>
      <c r="D28" s="764"/>
      <c r="E28" s="758"/>
      <c r="F28" s="729"/>
      <c r="G28" s="730"/>
      <c r="H28" s="729"/>
      <c r="I28" s="730"/>
      <c r="J28" s="729"/>
      <c r="K28" s="730"/>
      <c r="L28" s="729"/>
      <c r="M28" s="730"/>
      <c r="N28" s="758"/>
    </row>
    <row r="29" spans="1:18">
      <c r="A29" s="759" t="s">
        <v>331</v>
      </c>
      <c r="B29" s="760"/>
      <c r="C29" s="760"/>
      <c r="D29" s="761"/>
      <c r="E29" s="739" t="s">
        <v>330</v>
      </c>
      <c r="F29" s="725" t="s">
        <v>330</v>
      </c>
      <c r="G29" s="726"/>
      <c r="H29" s="725" t="s">
        <v>330</v>
      </c>
      <c r="I29" s="726"/>
      <c r="J29" s="725" t="s">
        <v>330</v>
      </c>
      <c r="K29" s="726"/>
      <c r="L29" s="725" t="s">
        <v>330</v>
      </c>
      <c r="M29" s="726"/>
      <c r="N29" s="739">
        <f>(N22+N23+N24+N26)</f>
        <v>2139.8100000000004</v>
      </c>
    </row>
    <row r="30" spans="1:18">
      <c r="A30" s="762"/>
      <c r="B30" s="763"/>
      <c r="C30" s="763"/>
      <c r="D30" s="764"/>
      <c r="E30" s="740"/>
      <c r="F30" s="729"/>
      <c r="G30" s="730"/>
      <c r="H30" s="729"/>
      <c r="I30" s="730"/>
      <c r="J30" s="729"/>
      <c r="K30" s="730"/>
      <c r="L30" s="729"/>
      <c r="M30" s="730"/>
      <c r="N30" s="740"/>
    </row>
    <row r="32" spans="1:18">
      <c r="A32" s="757" t="s">
        <v>253</v>
      </c>
      <c r="B32" s="757"/>
      <c r="C32" s="757"/>
      <c r="H32" s="753"/>
      <c r="I32" s="753"/>
      <c r="K32" s="753" t="s">
        <v>6</v>
      </c>
      <c r="L32" s="753"/>
      <c r="M32" s="753"/>
      <c r="N32" s="753"/>
    </row>
    <row r="33" spans="1:14">
      <c r="H33" s="767" t="s">
        <v>1</v>
      </c>
      <c r="I33" s="767"/>
      <c r="K33" s="767" t="s">
        <v>0</v>
      </c>
      <c r="L33" s="767"/>
      <c r="M33" s="767"/>
      <c r="N33" s="767"/>
    </row>
    <row r="34" spans="1:14">
      <c r="G34" s="309"/>
      <c r="H34" s="309"/>
      <c r="I34" s="309"/>
      <c r="J34" s="309"/>
      <c r="K34" s="309"/>
      <c r="L34" s="309"/>
      <c r="M34" s="309"/>
      <c r="N34" s="309"/>
    </row>
    <row r="35" spans="1:14">
      <c r="A35" s="757" t="s">
        <v>329</v>
      </c>
      <c r="B35" s="757"/>
      <c r="C35" s="757"/>
      <c r="D35" s="757"/>
      <c r="H35" s="753"/>
      <c r="I35" s="753"/>
      <c r="K35" s="753" t="s">
        <v>3</v>
      </c>
      <c r="L35" s="753"/>
      <c r="M35" s="753"/>
      <c r="N35" s="753"/>
    </row>
    <row r="36" spans="1:14">
      <c r="G36" s="307" t="s">
        <v>328</v>
      </c>
      <c r="H36" s="767" t="s">
        <v>1</v>
      </c>
      <c r="I36" s="767"/>
      <c r="K36" s="767" t="s">
        <v>0</v>
      </c>
      <c r="L36" s="767"/>
      <c r="M36" s="767"/>
      <c r="N36" s="767"/>
    </row>
    <row r="37" spans="1:14">
      <c r="H37" s="308"/>
    </row>
  </sheetData>
  <mergeCells count="80">
    <mergeCell ref="H36:I36"/>
    <mergeCell ref="K36:N36"/>
    <mergeCell ref="H32:I32"/>
    <mergeCell ref="H35:I35"/>
    <mergeCell ref="H29:I30"/>
    <mergeCell ref="N29:N30"/>
    <mergeCell ref="L29:M30"/>
    <mergeCell ref="J29:K30"/>
    <mergeCell ref="K33:N33"/>
    <mergeCell ref="H33:I33"/>
    <mergeCell ref="K32:N32"/>
    <mergeCell ref="K35:N35"/>
    <mergeCell ref="N20:N21"/>
    <mergeCell ref="J27:K28"/>
    <mergeCell ref="L27:M28"/>
    <mergeCell ref="F24:G24"/>
    <mergeCell ref="H20:I21"/>
    <mergeCell ref="J20:K21"/>
    <mergeCell ref="L23:M23"/>
    <mergeCell ref="H24:I24"/>
    <mergeCell ref="J24:K24"/>
    <mergeCell ref="F27:G28"/>
    <mergeCell ref="H27:I28"/>
    <mergeCell ref="L22:M22"/>
    <mergeCell ref="J22:K22"/>
    <mergeCell ref="H22:I22"/>
    <mergeCell ref="J23:K23"/>
    <mergeCell ref="H23:I23"/>
    <mergeCell ref="A35:D35"/>
    <mergeCell ref="N27:N28"/>
    <mergeCell ref="L24:M24"/>
    <mergeCell ref="J26:K26"/>
    <mergeCell ref="L26:M26"/>
    <mergeCell ref="A29:D30"/>
    <mergeCell ref="F29:G30"/>
    <mergeCell ref="E29:E30"/>
    <mergeCell ref="A27:D28"/>
    <mergeCell ref="A24:D24"/>
    <mergeCell ref="F26:G26"/>
    <mergeCell ref="E27:E28"/>
    <mergeCell ref="A32:C32"/>
    <mergeCell ref="A26:D26"/>
    <mergeCell ref="F25:G25"/>
    <mergeCell ref="H25:I25"/>
    <mergeCell ref="B5:E5"/>
    <mergeCell ref="B9:E9"/>
    <mergeCell ref="L17:M17"/>
    <mergeCell ref="J16:K16"/>
    <mergeCell ref="M9:N9"/>
    <mergeCell ref="B8:E8"/>
    <mergeCell ref="B17:C17"/>
    <mergeCell ref="E16:G16"/>
    <mergeCell ref="L16:M16"/>
    <mergeCell ref="M12:N12"/>
    <mergeCell ref="B7:E7"/>
    <mergeCell ref="H17:I17"/>
    <mergeCell ref="E17:G17"/>
    <mergeCell ref="J17:K17"/>
    <mergeCell ref="A11:L11"/>
    <mergeCell ref="D13:E13"/>
    <mergeCell ref="A22:D22"/>
    <mergeCell ref="F22:G22"/>
    <mergeCell ref="F23:G23"/>
    <mergeCell ref="L18:M18"/>
    <mergeCell ref="L20:M21"/>
    <mergeCell ref="H18:I18"/>
    <mergeCell ref="J19:K19"/>
    <mergeCell ref="H19:I19"/>
    <mergeCell ref="L19:M19"/>
    <mergeCell ref="F18:G18"/>
    <mergeCell ref="E18:E19"/>
    <mergeCell ref="E20:E21"/>
    <mergeCell ref="F19:G19"/>
    <mergeCell ref="A20:D21"/>
    <mergeCell ref="F20:G21"/>
    <mergeCell ref="J25:K25"/>
    <mergeCell ref="L25:M25"/>
    <mergeCell ref="A25:D25"/>
    <mergeCell ref="H26:I26"/>
    <mergeCell ref="A23:D23"/>
  </mergeCells>
  <pageMargins left="0.94488188976377963" right="0.15748031496062992" top="0.6692913385826772" bottom="0.51181102362204722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B14" zoomScaleNormal="100" workbookViewId="0">
      <selection activeCell="E27" sqref="E27"/>
    </sheetView>
  </sheetViews>
  <sheetFormatPr defaultColWidth="9.109375" defaultRowHeight="13.8"/>
  <cols>
    <col min="1" max="1" width="5.6640625" style="260" customWidth="1"/>
    <col min="2" max="2" width="16.6640625" style="260" customWidth="1"/>
    <col min="3" max="3" width="29.109375" style="261" customWidth="1"/>
    <col min="4" max="4" width="14.5546875" style="261" customWidth="1"/>
    <col min="5" max="5" width="17" style="261" customWidth="1"/>
    <col min="6" max="6" width="14.109375" style="261" customWidth="1"/>
    <col min="7" max="7" width="15.109375" style="260" customWidth="1"/>
    <col min="8" max="8" width="19.44140625" style="260" customWidth="1"/>
    <col min="9" max="9" width="9.33203125" style="260" customWidth="1"/>
    <col min="10" max="10" width="9.88671875" style="260" customWidth="1"/>
    <col min="11" max="11" width="8" style="260" customWidth="1"/>
    <col min="12" max="12" width="7.88671875" style="260" customWidth="1"/>
    <col min="13" max="15" width="0" style="260" hidden="1" customWidth="1"/>
    <col min="16" max="16384" width="9.109375" style="260"/>
  </cols>
  <sheetData>
    <row r="1" spans="2:18" ht="12" customHeight="1">
      <c r="H1" s="769" t="s">
        <v>327</v>
      </c>
      <c r="I1" s="770"/>
    </row>
    <row r="2" spans="2:18" ht="12" customHeight="1">
      <c r="D2" s="302"/>
      <c r="E2" s="302"/>
      <c r="F2" s="771" t="s">
        <v>326</v>
      </c>
      <c r="G2" s="772"/>
      <c r="H2" s="772"/>
      <c r="I2" s="773"/>
      <c r="J2" s="306"/>
      <c r="K2" s="306"/>
    </row>
    <row r="3" spans="2:18" ht="12" customHeight="1">
      <c r="D3" s="302"/>
      <c r="E3" s="302"/>
      <c r="F3" s="771" t="s">
        <v>325</v>
      </c>
      <c r="G3" s="772"/>
      <c r="H3" s="772"/>
      <c r="I3" s="306"/>
      <c r="J3" s="306"/>
      <c r="K3" s="306"/>
    </row>
    <row r="4" spans="2:18" ht="12" customHeight="1">
      <c r="D4" s="302"/>
      <c r="E4" s="302"/>
      <c r="F4" s="771" t="s">
        <v>324</v>
      </c>
      <c r="G4" s="772"/>
      <c r="H4" s="772"/>
      <c r="I4" s="306"/>
      <c r="J4" s="306"/>
      <c r="K4" s="306"/>
    </row>
    <row r="5" spans="2:18" ht="12" customHeight="1">
      <c r="D5" s="302"/>
      <c r="E5" s="302"/>
      <c r="F5" s="302" t="s">
        <v>323</v>
      </c>
      <c r="G5" s="302"/>
      <c r="H5" s="302"/>
      <c r="I5" s="302"/>
      <c r="J5" s="306"/>
      <c r="K5" s="306"/>
    </row>
    <row r="6" spans="2:18" ht="21.75" customHeight="1">
      <c r="C6" s="774" t="s">
        <v>322</v>
      </c>
      <c r="D6" s="774"/>
      <c r="E6" s="774"/>
      <c r="F6" s="774"/>
      <c r="G6" s="774"/>
      <c r="H6" s="774"/>
      <c r="I6" s="299"/>
      <c r="J6" s="305"/>
      <c r="K6" s="302"/>
    </row>
    <row r="7" spans="2:18" ht="9" customHeight="1">
      <c r="B7" s="262"/>
      <c r="C7" s="299"/>
      <c r="D7" s="299"/>
      <c r="E7" s="299"/>
      <c r="F7" s="299"/>
      <c r="G7" s="299"/>
      <c r="H7" s="299"/>
      <c r="I7" s="262"/>
      <c r="J7" s="262"/>
      <c r="K7" s="262"/>
    </row>
    <row r="8" spans="2:18" ht="15.75" customHeight="1">
      <c r="B8" s="262"/>
      <c r="C8" s="303"/>
      <c r="D8" s="304" t="s">
        <v>301</v>
      </c>
      <c r="E8" s="303"/>
      <c r="F8" s="303"/>
      <c r="G8" s="303"/>
      <c r="H8" s="303"/>
      <c r="I8" s="262"/>
      <c r="J8" s="262"/>
      <c r="K8" s="262"/>
      <c r="N8" s="302"/>
      <c r="O8" s="302"/>
      <c r="P8" s="302"/>
      <c r="Q8" s="302"/>
      <c r="R8" s="302"/>
    </row>
    <row r="9" spans="2:18" ht="19.5" customHeight="1">
      <c r="C9" s="768" t="s">
        <v>321</v>
      </c>
      <c r="D9" s="768"/>
      <c r="E9" s="768"/>
      <c r="F9" s="768"/>
      <c r="G9" s="768"/>
      <c r="H9" s="768"/>
      <c r="I9" s="271"/>
      <c r="J9" s="271"/>
      <c r="K9" s="271"/>
      <c r="L9" s="271"/>
      <c r="M9" s="271"/>
      <c r="N9" s="271"/>
      <c r="O9" s="271"/>
      <c r="P9" s="271"/>
      <c r="Q9" s="271"/>
      <c r="R9" s="271"/>
    </row>
    <row r="10" spans="2:18" ht="50.25" customHeight="1">
      <c r="B10" s="775" t="s">
        <v>320</v>
      </c>
      <c r="C10" s="775"/>
      <c r="D10" s="775"/>
      <c r="E10" s="775"/>
      <c r="F10" s="775"/>
      <c r="G10" s="775"/>
      <c r="H10" s="775"/>
      <c r="I10" s="301"/>
      <c r="J10" s="301"/>
      <c r="K10" s="301"/>
      <c r="L10" s="298"/>
      <c r="M10" s="298"/>
      <c r="N10" s="298"/>
      <c r="O10" s="298"/>
      <c r="P10" s="298"/>
      <c r="Q10" s="298"/>
      <c r="R10" s="298"/>
    </row>
    <row r="11" spans="2:18" ht="28.5" customHeight="1">
      <c r="C11" s="299"/>
      <c r="D11" s="300">
        <v>43836</v>
      </c>
      <c r="E11" s="275" t="s">
        <v>319</v>
      </c>
      <c r="F11" s="275"/>
    </row>
    <row r="12" spans="2:18" ht="13.2">
      <c r="C12" s="299"/>
      <c r="D12" s="776"/>
      <c r="E12" s="776"/>
      <c r="F12" s="260"/>
    </row>
    <row r="13" spans="2:18" ht="13.2">
      <c r="C13" s="299"/>
      <c r="D13" s="260"/>
      <c r="E13" s="276" t="s">
        <v>318</v>
      </c>
      <c r="F13" s="276"/>
    </row>
    <row r="14" spans="2:18" ht="13.2">
      <c r="C14" s="260"/>
      <c r="D14" s="260"/>
      <c r="E14" s="296"/>
      <c r="F14" s="296"/>
    </row>
    <row r="15" spans="2:18" ht="15.6">
      <c r="B15" s="298"/>
    </row>
    <row r="16" spans="2:18" ht="17.25" customHeight="1">
      <c r="B16" s="297"/>
      <c r="H16" s="296" t="s">
        <v>317</v>
      </c>
    </row>
    <row r="17" spans="2:12" ht="22.5" customHeight="1">
      <c r="B17" s="777" t="s">
        <v>316</v>
      </c>
      <c r="C17" s="777" t="s">
        <v>315</v>
      </c>
      <c r="D17" s="779" t="s">
        <v>314</v>
      </c>
      <c r="E17" s="780"/>
      <c r="F17" s="780"/>
      <c r="G17" s="780"/>
      <c r="H17" s="781"/>
    </row>
    <row r="18" spans="2:12" ht="21" hidden="1" customHeight="1">
      <c r="B18" s="778"/>
      <c r="C18" s="778"/>
      <c r="D18" s="295"/>
      <c r="E18" s="294"/>
      <c r="F18" s="294"/>
      <c r="G18" s="294"/>
      <c r="H18" s="293"/>
    </row>
    <row r="19" spans="2:12" ht="12.75" hidden="1" customHeight="1">
      <c r="B19" s="778"/>
      <c r="C19" s="778"/>
      <c r="D19" s="777" t="s">
        <v>313</v>
      </c>
      <c r="E19" s="777" t="s">
        <v>312</v>
      </c>
      <c r="F19" s="783" t="s">
        <v>311</v>
      </c>
      <c r="G19" s="777" t="s">
        <v>310</v>
      </c>
      <c r="H19" s="777" t="s">
        <v>309</v>
      </c>
    </row>
    <row r="20" spans="2:12" ht="47.25" customHeight="1">
      <c r="B20" s="778"/>
      <c r="C20" s="778"/>
      <c r="D20" s="782"/>
      <c r="E20" s="782"/>
      <c r="F20" s="784"/>
      <c r="G20" s="782"/>
      <c r="H20" s="782"/>
    </row>
    <row r="21" spans="2:12" ht="11.25" customHeight="1">
      <c r="B21" s="291">
        <v>1</v>
      </c>
      <c r="C21" s="292">
        <v>2</v>
      </c>
      <c r="D21" s="291">
        <v>3</v>
      </c>
      <c r="E21" s="291">
        <v>4</v>
      </c>
      <c r="F21" s="291">
        <v>5</v>
      </c>
      <c r="G21" s="291">
        <v>6</v>
      </c>
      <c r="H21" s="291">
        <v>7</v>
      </c>
    </row>
    <row r="22" spans="2:12" ht="14.4" customHeight="1">
      <c r="B22" s="290">
        <v>731</v>
      </c>
      <c r="C22" s="289" t="s">
        <v>308</v>
      </c>
      <c r="D22" s="288">
        <v>0</v>
      </c>
      <c r="E22" s="287">
        <v>0</v>
      </c>
      <c r="F22" s="287">
        <v>0</v>
      </c>
      <c r="G22" s="287">
        <v>0</v>
      </c>
      <c r="H22" s="286">
        <v>0</v>
      </c>
    </row>
    <row r="23" spans="2:12" ht="14.4" customHeight="1">
      <c r="B23" s="285">
        <v>741</v>
      </c>
      <c r="C23" s="285" t="s">
        <v>307</v>
      </c>
      <c r="D23" s="284">
        <v>0</v>
      </c>
      <c r="E23" s="283">
        <v>14380</v>
      </c>
      <c r="F23" s="283">
        <v>12240.19</v>
      </c>
      <c r="G23" s="282"/>
      <c r="H23" s="282">
        <v>2139.81</v>
      </c>
    </row>
    <row r="24" spans="2:12" ht="14.4" customHeight="1">
      <c r="B24" s="285"/>
      <c r="C24" s="285" t="s">
        <v>306</v>
      </c>
      <c r="D24" s="284"/>
      <c r="E24" s="283"/>
      <c r="F24" s="283"/>
      <c r="G24" s="282"/>
      <c r="H24" s="282"/>
    </row>
    <row r="25" spans="2:12" ht="14.4" customHeight="1">
      <c r="B25" s="285"/>
      <c r="C25" s="285"/>
      <c r="D25" s="284"/>
      <c r="E25" s="283"/>
      <c r="F25" s="283"/>
      <c r="G25" s="282"/>
      <c r="H25" s="282"/>
    </row>
    <row r="26" spans="2:12" ht="14.4" customHeight="1">
      <c r="B26" s="285"/>
      <c r="C26" s="285"/>
      <c r="D26" s="284"/>
      <c r="E26" s="283"/>
      <c r="F26" s="283"/>
      <c r="G26" s="282"/>
      <c r="H26" s="282"/>
    </row>
    <row r="27" spans="2:12" ht="14.4" customHeight="1">
      <c r="B27" s="281"/>
      <c r="C27" s="280" t="s">
        <v>305</v>
      </c>
      <c r="D27" s="279">
        <v>0</v>
      </c>
      <c r="E27" s="279">
        <f>SUM(E22:E26)</f>
        <v>14380</v>
      </c>
      <c r="F27" s="279">
        <v>12240.19</v>
      </c>
      <c r="G27" s="279">
        <f>SUM(G22:G26)</f>
        <v>0</v>
      </c>
      <c r="H27" s="279">
        <v>2139.81</v>
      </c>
    </row>
    <row r="29" spans="2:12" ht="13.2">
      <c r="C29" s="260"/>
      <c r="D29" s="260"/>
      <c r="E29" s="260"/>
      <c r="F29" s="260"/>
    </row>
    <row r="30" spans="2:12" ht="15.6">
      <c r="B30" s="787" t="s">
        <v>7</v>
      </c>
      <c r="C30" s="787"/>
      <c r="D30" s="272"/>
      <c r="E30" s="274"/>
      <c r="F30" s="260"/>
      <c r="G30" s="788" t="s">
        <v>304</v>
      </c>
      <c r="H30" s="787"/>
      <c r="J30" s="272"/>
      <c r="L30" s="271"/>
    </row>
    <row r="31" spans="2:12" ht="20.25" customHeight="1">
      <c r="B31" s="785" t="s">
        <v>303</v>
      </c>
      <c r="C31" s="785"/>
      <c r="D31" s="278"/>
      <c r="E31" s="268" t="s">
        <v>1</v>
      </c>
      <c r="F31" s="268"/>
      <c r="G31" s="786" t="s">
        <v>0</v>
      </c>
      <c r="H31" s="786"/>
      <c r="I31" s="277"/>
      <c r="J31" s="266"/>
      <c r="L31" s="265"/>
    </row>
    <row r="32" spans="2:12" ht="15.6">
      <c r="C32" s="260"/>
      <c r="D32" s="276"/>
      <c r="E32" s="260"/>
      <c r="F32" s="260"/>
      <c r="I32" s="276"/>
      <c r="J32" s="275"/>
      <c r="K32" s="275"/>
      <c r="L32" s="271"/>
    </row>
    <row r="33" spans="2:14" ht="14.25" customHeight="1">
      <c r="B33" s="788" t="s">
        <v>4</v>
      </c>
      <c r="C33" s="788"/>
      <c r="D33" s="260"/>
      <c r="E33" s="274"/>
      <c r="F33" s="260"/>
      <c r="G33" s="788" t="s">
        <v>3</v>
      </c>
      <c r="H33" s="788"/>
      <c r="I33" s="273"/>
      <c r="J33" s="272"/>
      <c r="L33" s="271"/>
      <c r="N33" s="270"/>
    </row>
    <row r="34" spans="2:14" ht="34.5" customHeight="1">
      <c r="B34" s="785"/>
      <c r="C34" s="785"/>
      <c r="D34" s="269"/>
      <c r="E34" s="268"/>
      <c r="F34" s="268"/>
      <c r="G34" s="786"/>
      <c r="H34" s="786"/>
      <c r="I34" s="267"/>
      <c r="J34" s="266"/>
      <c r="L34" s="265"/>
      <c r="N34" s="264"/>
    </row>
    <row r="35" spans="2:14">
      <c r="B35" s="262"/>
      <c r="C35" s="263"/>
      <c r="D35" s="263"/>
      <c r="E35" s="263"/>
      <c r="F35" s="263"/>
      <c r="G35" s="262"/>
      <c r="H35" s="262"/>
      <c r="I35" s="262"/>
      <c r="J35" s="262"/>
      <c r="K35" s="262"/>
    </row>
    <row r="36" spans="2:14">
      <c r="B36" s="262"/>
      <c r="C36" s="263"/>
      <c r="D36" s="263"/>
      <c r="E36" s="263"/>
      <c r="F36" s="263"/>
      <c r="G36" s="262"/>
      <c r="H36" s="262"/>
      <c r="I36" s="262"/>
      <c r="J36" s="262"/>
      <c r="K36" s="262"/>
    </row>
    <row r="37" spans="2:14">
      <c r="B37" s="262"/>
      <c r="C37" s="263"/>
      <c r="D37" s="263"/>
      <c r="E37" s="263"/>
      <c r="F37" s="263"/>
      <c r="G37" s="262"/>
      <c r="H37" s="262"/>
      <c r="I37" s="262"/>
      <c r="J37" s="262"/>
      <c r="K37" s="262"/>
    </row>
    <row r="38" spans="2:14">
      <c r="B38" s="262"/>
      <c r="C38" s="263"/>
      <c r="D38" s="263"/>
      <c r="E38" s="263"/>
      <c r="F38" s="263"/>
      <c r="G38" s="262"/>
      <c r="H38" s="262"/>
      <c r="I38" s="262"/>
      <c r="J38" s="262"/>
      <c r="K38" s="262"/>
    </row>
    <row r="39" spans="2:14">
      <c r="B39" s="262"/>
      <c r="C39" s="263"/>
      <c r="D39" s="263"/>
      <c r="E39" s="263"/>
      <c r="F39" s="263"/>
      <c r="G39" s="262"/>
      <c r="H39" s="262"/>
      <c r="I39" s="262"/>
      <c r="J39" s="262"/>
      <c r="K39" s="262"/>
    </row>
    <row r="40" spans="2:14">
      <c r="B40" s="262"/>
      <c r="C40" s="263"/>
      <c r="D40" s="263"/>
      <c r="E40" s="263"/>
      <c r="F40" s="263"/>
      <c r="G40" s="262"/>
      <c r="H40" s="262"/>
      <c r="I40" s="262"/>
      <c r="J40" s="262"/>
      <c r="K40" s="262"/>
    </row>
    <row r="41" spans="2:14">
      <c r="B41" s="262"/>
      <c r="C41" s="263"/>
      <c r="D41" s="263"/>
      <c r="E41" s="263"/>
      <c r="F41" s="263"/>
      <c r="G41" s="262"/>
      <c r="H41" s="262"/>
      <c r="I41" s="262"/>
      <c r="J41" s="262"/>
      <c r="K41" s="262"/>
    </row>
    <row r="42" spans="2:14">
      <c r="B42" s="262"/>
      <c r="C42" s="263"/>
      <c r="D42" s="263"/>
      <c r="E42" s="263"/>
      <c r="F42" s="263"/>
      <c r="G42" s="262"/>
      <c r="H42" s="262"/>
      <c r="I42" s="262"/>
      <c r="J42" s="262"/>
      <c r="K42" s="262"/>
    </row>
    <row r="43" spans="2:14">
      <c r="B43" s="262"/>
      <c r="C43" s="263"/>
      <c r="D43" s="263"/>
      <c r="E43" s="263"/>
      <c r="F43" s="263"/>
      <c r="G43" s="262"/>
      <c r="H43" s="262"/>
      <c r="I43" s="262"/>
      <c r="J43" s="262"/>
      <c r="K43" s="262"/>
    </row>
    <row r="44" spans="2:14">
      <c r="B44" s="262"/>
      <c r="C44" s="263"/>
      <c r="D44" s="263"/>
      <c r="E44" s="263"/>
      <c r="F44" s="263"/>
      <c r="G44" s="262"/>
      <c r="H44" s="262"/>
      <c r="I44" s="262"/>
      <c r="J44" s="262"/>
      <c r="K44" s="262"/>
    </row>
    <row r="45" spans="2:14">
      <c r="B45" s="262"/>
      <c r="C45" s="263"/>
      <c r="D45" s="263"/>
      <c r="E45" s="263"/>
      <c r="F45" s="263"/>
      <c r="G45" s="262"/>
      <c r="H45" s="262"/>
      <c r="I45" s="262"/>
      <c r="J45" s="262"/>
      <c r="K45" s="262"/>
    </row>
    <row r="46" spans="2:14">
      <c r="B46" s="262"/>
      <c r="C46" s="263"/>
      <c r="D46" s="263"/>
      <c r="E46" s="263"/>
      <c r="F46" s="263"/>
      <c r="G46" s="262"/>
      <c r="H46" s="262"/>
      <c r="I46" s="262"/>
      <c r="J46" s="262"/>
      <c r="K46" s="262"/>
    </row>
    <row r="47" spans="2:14">
      <c r="B47" s="262"/>
      <c r="C47" s="263"/>
      <c r="D47" s="263"/>
      <c r="E47" s="263"/>
      <c r="F47" s="263"/>
      <c r="G47" s="262"/>
      <c r="H47" s="262"/>
      <c r="I47" s="262"/>
      <c r="J47" s="262"/>
      <c r="K47" s="262"/>
    </row>
    <row r="48" spans="2:14">
      <c r="B48" s="262"/>
      <c r="C48" s="263"/>
      <c r="D48" s="263"/>
      <c r="E48" s="263"/>
      <c r="F48" s="263"/>
      <c r="G48" s="262"/>
      <c r="H48" s="262"/>
      <c r="I48" s="262"/>
      <c r="J48" s="262"/>
      <c r="K48" s="262"/>
    </row>
    <row r="49" spans="2:11">
      <c r="B49" s="262"/>
      <c r="C49" s="263"/>
      <c r="D49" s="263"/>
      <c r="E49" s="263"/>
      <c r="F49" s="263"/>
      <c r="G49" s="262"/>
      <c r="H49" s="262"/>
      <c r="I49" s="262"/>
      <c r="J49" s="262"/>
      <c r="K49" s="262"/>
    </row>
    <row r="50" spans="2:11">
      <c r="B50" s="262"/>
      <c r="C50" s="263"/>
      <c r="D50" s="263"/>
      <c r="E50" s="263"/>
      <c r="F50" s="263"/>
      <c r="G50" s="262"/>
      <c r="H50" s="262"/>
      <c r="I50" s="262"/>
      <c r="J50" s="262"/>
      <c r="K50" s="262"/>
    </row>
    <row r="51" spans="2:11">
      <c r="B51" s="262"/>
      <c r="C51" s="263"/>
      <c r="D51" s="263"/>
      <c r="E51" s="263"/>
      <c r="F51" s="263"/>
      <c r="G51" s="262"/>
      <c r="H51" s="262"/>
      <c r="I51" s="262"/>
      <c r="J51" s="262"/>
      <c r="K51" s="262"/>
    </row>
    <row r="52" spans="2:11">
      <c r="B52" s="262"/>
      <c r="C52" s="263"/>
      <c r="D52" s="263"/>
      <c r="E52" s="263"/>
      <c r="F52" s="263"/>
      <c r="G52" s="262"/>
      <c r="H52" s="262"/>
      <c r="I52" s="262"/>
      <c r="J52" s="262"/>
      <c r="K52" s="262"/>
    </row>
    <row r="53" spans="2:11">
      <c r="B53" s="262"/>
      <c r="C53" s="263"/>
      <c r="D53" s="263"/>
      <c r="E53" s="263"/>
      <c r="F53" s="263"/>
      <c r="G53" s="262"/>
      <c r="H53" s="262"/>
      <c r="I53" s="262"/>
      <c r="J53" s="262"/>
      <c r="K53" s="262"/>
    </row>
    <row r="54" spans="2:11">
      <c r="B54" s="262"/>
      <c r="C54" s="263"/>
      <c r="D54" s="263"/>
      <c r="E54" s="263"/>
      <c r="F54" s="263"/>
      <c r="G54" s="262"/>
      <c r="H54" s="262"/>
      <c r="I54" s="262"/>
      <c r="J54" s="262"/>
      <c r="K54" s="262"/>
    </row>
    <row r="55" spans="2:11">
      <c r="B55" s="262"/>
      <c r="C55" s="263"/>
      <c r="D55" s="263"/>
      <c r="E55" s="263"/>
      <c r="F55" s="263"/>
      <c r="G55" s="262"/>
      <c r="H55" s="262"/>
      <c r="I55" s="262"/>
      <c r="J55" s="262"/>
      <c r="K55" s="262"/>
    </row>
    <row r="56" spans="2:11">
      <c r="B56" s="262"/>
      <c r="C56" s="263"/>
      <c r="D56" s="263"/>
      <c r="E56" s="263"/>
      <c r="F56" s="263"/>
      <c r="G56" s="262"/>
      <c r="H56" s="262"/>
      <c r="I56" s="262"/>
      <c r="J56" s="262"/>
      <c r="K56" s="262"/>
    </row>
    <row r="57" spans="2:11">
      <c r="B57" s="262"/>
      <c r="C57" s="263"/>
      <c r="D57" s="263"/>
      <c r="E57" s="263"/>
      <c r="F57" s="263"/>
      <c r="G57" s="262"/>
      <c r="H57" s="262"/>
      <c r="I57" s="262"/>
      <c r="J57" s="262"/>
      <c r="K57" s="262"/>
    </row>
  </sheetData>
  <mergeCells count="24">
    <mergeCell ref="B34:C34"/>
    <mergeCell ref="G34:H34"/>
    <mergeCell ref="B30:C30"/>
    <mergeCell ref="G30:H30"/>
    <mergeCell ref="B31:C31"/>
    <mergeCell ref="G31:H31"/>
    <mergeCell ref="B33:C33"/>
    <mergeCell ref="G33:H33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31496062992125984" right="0.27559055118110237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B26" workbookViewId="0">
      <selection activeCell="B14" sqref="B14:E14"/>
    </sheetView>
  </sheetViews>
  <sheetFormatPr defaultColWidth="9.109375" defaultRowHeight="13.2"/>
  <cols>
    <col min="1" max="1" width="21.44140625" style="154" customWidth="1"/>
    <col min="2" max="2" width="7.33203125" style="154" customWidth="1"/>
    <col min="3" max="3" width="6.109375" style="154" customWidth="1"/>
    <col min="4" max="4" width="7.5546875" style="154" customWidth="1"/>
    <col min="5" max="5" width="5.6640625" style="154" customWidth="1"/>
    <col min="6" max="6" width="7" style="154" customWidth="1"/>
    <col min="7" max="8" width="7.44140625" style="154" customWidth="1"/>
    <col min="9" max="9" width="5.88671875" style="154" customWidth="1"/>
    <col min="10" max="10" width="5.33203125" style="154" customWidth="1"/>
    <col min="11" max="11" width="4" style="154" customWidth="1"/>
    <col min="12" max="12" width="9.6640625" style="154" customWidth="1"/>
    <col min="13" max="13" width="8.109375" style="154" customWidth="1"/>
    <col min="14" max="14" width="5" style="154" customWidth="1"/>
    <col min="15" max="15" width="5.44140625" style="154" customWidth="1"/>
    <col min="16" max="16" width="7.109375" style="154" customWidth="1"/>
    <col min="17" max="17" width="5.44140625" style="154" customWidth="1"/>
    <col min="18" max="18" width="6.44140625" style="154" customWidth="1"/>
    <col min="19" max="19" width="11" style="154" customWidth="1"/>
    <col min="20" max="16384" width="9.109375" style="154"/>
  </cols>
  <sheetData>
    <row r="1" spans="1:19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816" t="s">
        <v>302</v>
      </c>
      <c r="O1" s="816"/>
      <c r="P1" s="816"/>
      <c r="Q1" s="816"/>
      <c r="R1" s="816"/>
      <c r="S1" s="816"/>
    </row>
    <row r="2" spans="1:19" ht="15.6">
      <c r="A2" s="156"/>
      <c r="B2" s="817" t="s">
        <v>301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19">
      <c r="A3" s="156"/>
      <c r="B3" s="156"/>
      <c r="C3" s="156"/>
      <c r="D3" s="156"/>
      <c r="E3" s="156"/>
      <c r="F3" s="156"/>
      <c r="G3" s="156"/>
      <c r="H3" s="156" t="s">
        <v>300</v>
      </c>
      <c r="I3" s="259"/>
      <c r="J3" s="259"/>
      <c r="K3" s="259"/>
      <c r="L3" s="259"/>
      <c r="M3" s="259"/>
      <c r="N3" s="258"/>
      <c r="O3" s="258"/>
      <c r="P3" s="258"/>
      <c r="Q3" s="258"/>
      <c r="R3" s="258"/>
      <c r="S3" s="258"/>
    </row>
    <row r="4" spans="1:19" hidden="1">
      <c r="A4" s="156"/>
      <c r="B4" s="156"/>
      <c r="C4" s="156"/>
      <c r="D4" s="156"/>
      <c r="E4" s="156"/>
      <c r="F4" s="156"/>
      <c r="G4" s="156"/>
      <c r="H4" s="156"/>
      <c r="I4" s="259"/>
      <c r="J4" s="259"/>
      <c r="K4" s="259"/>
      <c r="L4" s="259"/>
      <c r="M4" s="259"/>
      <c r="N4" s="258"/>
      <c r="O4" s="258"/>
      <c r="P4" s="258"/>
      <c r="Q4" s="258"/>
      <c r="R4" s="258"/>
      <c r="S4" s="258"/>
    </row>
    <row r="5" spans="1:19" ht="30.6" customHeight="1">
      <c r="A5" s="818" t="s">
        <v>299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</row>
    <row r="6" spans="1:19">
      <c r="A6" s="257"/>
      <c r="B6" s="257"/>
      <c r="C6" s="257"/>
      <c r="D6" s="257"/>
      <c r="E6" s="257"/>
      <c r="F6" s="257"/>
      <c r="G6" s="257"/>
      <c r="H6" s="257"/>
      <c r="I6" s="257"/>
      <c r="J6" s="819"/>
      <c r="K6" s="819"/>
      <c r="L6" s="819"/>
      <c r="M6" s="819"/>
      <c r="N6" s="257"/>
      <c r="O6" s="257"/>
      <c r="P6" s="257"/>
      <c r="Q6" s="257"/>
      <c r="R6" s="257"/>
      <c r="S6" s="257"/>
    </row>
    <row r="7" spans="1:19">
      <c r="A7" s="253"/>
      <c r="B7" s="253"/>
      <c r="C7" s="253"/>
      <c r="D7" s="820">
        <v>43924</v>
      </c>
      <c r="E7" s="819"/>
      <c r="F7" s="819"/>
      <c r="G7" s="819"/>
      <c r="H7" s="819"/>
      <c r="I7" s="819"/>
      <c r="J7" s="819"/>
      <c r="K7" s="819"/>
      <c r="L7" s="819"/>
      <c r="M7" s="255"/>
      <c r="N7" s="253"/>
      <c r="O7" s="253"/>
      <c r="P7" s="253"/>
      <c r="Q7" s="253"/>
      <c r="R7" s="253"/>
      <c r="S7" s="253"/>
    </row>
    <row r="8" spans="1:19">
      <c r="A8" s="253"/>
      <c r="B8" s="253"/>
      <c r="C8" s="253"/>
      <c r="D8" s="253"/>
      <c r="E8" s="821" t="s">
        <v>298</v>
      </c>
      <c r="F8" s="821"/>
      <c r="G8" s="821"/>
      <c r="H8" s="821"/>
      <c r="I8" s="821"/>
      <c r="J8" s="821"/>
      <c r="K8" s="821"/>
      <c r="L8" s="821"/>
      <c r="M8" s="255"/>
      <c r="N8" s="253"/>
      <c r="O8" s="253"/>
      <c r="P8" s="253"/>
      <c r="Q8" s="253"/>
      <c r="R8" s="253"/>
      <c r="S8" s="253"/>
    </row>
    <row r="9" spans="1:19">
      <c r="A9" s="254"/>
      <c r="B9" s="157"/>
      <c r="C9" s="157"/>
      <c r="D9" s="157"/>
      <c r="E9" s="157"/>
      <c r="F9" s="157"/>
      <c r="G9" s="157"/>
      <c r="H9" s="163"/>
      <c r="I9" s="163"/>
      <c r="J9" s="790"/>
      <c r="K9" s="790"/>
      <c r="L9" s="156"/>
      <c r="M9" s="156"/>
      <c r="N9" s="253"/>
      <c r="O9" s="253"/>
      <c r="P9" s="253"/>
      <c r="Q9" s="253"/>
      <c r="R9" s="253"/>
      <c r="S9" s="253"/>
    </row>
    <row r="10" spans="1:19">
      <c r="A10" s="163"/>
      <c r="B10" s="812" t="s">
        <v>280</v>
      </c>
      <c r="C10" s="813"/>
      <c r="D10" s="252" t="s">
        <v>297</v>
      </c>
      <c r="E10" s="251"/>
      <c r="F10" s="244"/>
      <c r="G10" s="244"/>
      <c r="H10" s="163"/>
      <c r="I10" s="163"/>
      <c r="J10" s="814"/>
      <c r="K10" s="814"/>
      <c r="L10" s="156"/>
      <c r="M10" s="156"/>
      <c r="N10" s="156"/>
      <c r="O10" s="156"/>
      <c r="P10" s="156"/>
      <c r="Q10" s="237"/>
      <c r="R10" s="237"/>
      <c r="S10" s="237"/>
    </row>
    <row r="11" spans="1:19" ht="51">
      <c r="A11" s="249" t="s">
        <v>296</v>
      </c>
      <c r="B11" s="248" t="s">
        <v>271</v>
      </c>
      <c r="C11" s="248" t="s">
        <v>295</v>
      </c>
      <c r="D11" s="247" t="s">
        <v>294</v>
      </c>
      <c r="E11" s="246" t="s">
        <v>293</v>
      </c>
      <c r="F11" s="245"/>
      <c r="G11" s="244"/>
      <c r="H11" s="163"/>
      <c r="I11" s="163"/>
      <c r="J11" s="243"/>
      <c r="K11" s="243"/>
      <c r="L11" s="156"/>
      <c r="M11" s="156"/>
      <c r="N11" s="156"/>
      <c r="O11" s="156"/>
      <c r="P11" s="156"/>
      <c r="Q11" s="237"/>
      <c r="R11" s="237"/>
      <c r="S11" s="237"/>
    </row>
    <row r="12" spans="1:19" ht="11.4" customHeight="1">
      <c r="A12" s="236" t="s">
        <v>292</v>
      </c>
      <c r="B12" s="242">
        <v>1</v>
      </c>
      <c r="C12" s="242">
        <v>1</v>
      </c>
      <c r="D12" s="241" t="s">
        <v>291</v>
      </c>
      <c r="E12" s="240" t="s">
        <v>291</v>
      </c>
      <c r="F12" s="157"/>
      <c r="G12" s="157"/>
      <c r="H12" s="163"/>
      <c r="I12" s="239" t="s">
        <v>290</v>
      </c>
      <c r="J12" s="815" t="s">
        <v>225</v>
      </c>
      <c r="K12" s="815"/>
      <c r="L12" s="815"/>
      <c r="M12" s="815"/>
      <c r="N12" s="815"/>
      <c r="O12" s="815"/>
      <c r="P12" s="790"/>
      <c r="Q12" s="790"/>
      <c r="R12" s="822">
        <v>1</v>
      </c>
      <c r="S12" s="823"/>
    </row>
    <row r="13" spans="1:19" ht="18" customHeight="1">
      <c r="A13" s="236" t="s">
        <v>289</v>
      </c>
      <c r="B13" s="235">
        <v>13</v>
      </c>
      <c r="C13" s="235">
        <v>13</v>
      </c>
      <c r="D13" s="238">
        <v>13</v>
      </c>
      <c r="E13" s="234">
        <v>13</v>
      </c>
      <c r="F13" s="233"/>
      <c r="G13" s="233"/>
      <c r="H13" s="163"/>
      <c r="I13" s="808" t="s">
        <v>288</v>
      </c>
      <c r="J13" s="808"/>
      <c r="K13" s="808"/>
      <c r="L13" s="808"/>
      <c r="M13" s="808"/>
      <c r="N13" s="808"/>
      <c r="O13" s="808"/>
      <c r="P13" s="156"/>
      <c r="Q13" s="237"/>
      <c r="R13" s="237"/>
      <c r="S13" s="237"/>
    </row>
    <row r="14" spans="1:19" ht="14.4" customHeight="1">
      <c r="A14" s="236" t="s">
        <v>287</v>
      </c>
      <c r="B14" s="573">
        <v>265</v>
      </c>
      <c r="C14" s="573">
        <v>265</v>
      </c>
      <c r="D14" s="573">
        <v>265</v>
      </c>
      <c r="E14" s="574">
        <v>265</v>
      </c>
      <c r="F14" s="233"/>
      <c r="G14" s="233"/>
      <c r="H14" s="163"/>
      <c r="I14" s="226" t="s">
        <v>286</v>
      </c>
      <c r="J14" s="226"/>
      <c r="K14" s="232"/>
      <c r="L14" s="232"/>
      <c r="M14" s="225"/>
      <c r="N14" s="163"/>
      <c r="O14" s="163"/>
      <c r="P14" s="231">
        <v>9</v>
      </c>
      <c r="Q14" s="231">
        <v>2</v>
      </c>
      <c r="R14" s="230">
        <v>2</v>
      </c>
      <c r="S14" s="230">
        <v>1</v>
      </c>
    </row>
    <row r="15" spans="1:19" ht="13.8" thickBot="1">
      <c r="A15" s="229"/>
      <c r="B15" s="228"/>
      <c r="C15" s="228"/>
      <c r="D15" s="227"/>
      <c r="E15" s="226"/>
      <c r="F15" s="226"/>
      <c r="G15" s="226"/>
      <c r="H15" s="225"/>
      <c r="I15" s="163"/>
      <c r="J15" s="163"/>
      <c r="K15" s="163"/>
      <c r="L15" s="156"/>
      <c r="M15" s="224"/>
      <c r="N15" s="156"/>
      <c r="O15" s="156"/>
      <c r="P15" s="156"/>
      <c r="Q15" s="224"/>
      <c r="R15" s="224"/>
      <c r="S15" s="224"/>
    </row>
    <row r="16" spans="1:19">
      <c r="A16" s="795" t="s">
        <v>285</v>
      </c>
      <c r="B16" s="797" t="s">
        <v>284</v>
      </c>
      <c r="C16" s="798"/>
      <c r="D16" s="798"/>
      <c r="E16" s="798"/>
      <c r="F16" s="798"/>
      <c r="G16" s="799"/>
      <c r="H16" s="800" t="s">
        <v>283</v>
      </c>
      <c r="I16" s="801"/>
      <c r="J16" s="801"/>
      <c r="K16" s="801"/>
      <c r="L16" s="802"/>
      <c r="M16" s="800" t="s">
        <v>282</v>
      </c>
      <c r="N16" s="801"/>
      <c r="O16" s="801"/>
      <c r="P16" s="801"/>
      <c r="Q16" s="801"/>
      <c r="R16" s="801"/>
      <c r="S16" s="802"/>
    </row>
    <row r="17" spans="1:19">
      <c r="A17" s="796"/>
      <c r="B17" s="803" t="s">
        <v>281</v>
      </c>
      <c r="C17" s="804"/>
      <c r="D17" s="804"/>
      <c r="E17" s="809" t="s">
        <v>280</v>
      </c>
      <c r="F17" s="810"/>
      <c r="G17" s="811"/>
      <c r="H17" s="807" t="s">
        <v>278</v>
      </c>
      <c r="I17" s="792" t="s">
        <v>277</v>
      </c>
      <c r="J17" s="792" t="s">
        <v>276</v>
      </c>
      <c r="K17" s="793" t="s">
        <v>279</v>
      </c>
      <c r="L17" s="794" t="s">
        <v>259</v>
      </c>
      <c r="M17" s="807" t="s">
        <v>278</v>
      </c>
      <c r="N17" s="792" t="s">
        <v>277</v>
      </c>
      <c r="O17" s="792" t="s">
        <v>276</v>
      </c>
      <c r="P17" s="793" t="s">
        <v>275</v>
      </c>
      <c r="Q17" s="792" t="s">
        <v>274</v>
      </c>
      <c r="R17" s="792" t="s">
        <v>273</v>
      </c>
      <c r="S17" s="805" t="s">
        <v>259</v>
      </c>
    </row>
    <row r="18" spans="1:19" ht="63.6">
      <c r="A18" s="796"/>
      <c r="B18" s="223" t="s">
        <v>271</v>
      </c>
      <c r="C18" s="221" t="s">
        <v>270</v>
      </c>
      <c r="D18" s="221" t="s">
        <v>272</v>
      </c>
      <c r="E18" s="222" t="s">
        <v>271</v>
      </c>
      <c r="F18" s="221" t="s">
        <v>270</v>
      </c>
      <c r="G18" s="220" t="s">
        <v>269</v>
      </c>
      <c r="H18" s="807"/>
      <c r="I18" s="792"/>
      <c r="J18" s="792"/>
      <c r="K18" s="793"/>
      <c r="L18" s="794"/>
      <c r="M18" s="807"/>
      <c r="N18" s="792"/>
      <c r="O18" s="792"/>
      <c r="P18" s="793"/>
      <c r="Q18" s="792"/>
      <c r="R18" s="792"/>
      <c r="S18" s="806"/>
    </row>
    <row r="19" spans="1:19">
      <c r="A19" s="219">
        <v>1</v>
      </c>
      <c r="B19" s="218">
        <v>2</v>
      </c>
      <c r="C19" s="217">
        <v>3</v>
      </c>
      <c r="D19" s="217">
        <v>4</v>
      </c>
      <c r="E19" s="214">
        <v>5</v>
      </c>
      <c r="F19" s="217">
        <v>6</v>
      </c>
      <c r="G19" s="216">
        <v>7</v>
      </c>
      <c r="H19" s="215">
        <v>8</v>
      </c>
      <c r="I19" s="214">
        <v>9</v>
      </c>
      <c r="J19" s="214">
        <v>10</v>
      </c>
      <c r="K19" s="214">
        <v>11</v>
      </c>
      <c r="L19" s="213">
        <v>12</v>
      </c>
      <c r="M19" s="215">
        <v>13</v>
      </c>
      <c r="N19" s="214">
        <v>14</v>
      </c>
      <c r="O19" s="214">
        <v>15</v>
      </c>
      <c r="P19" s="214">
        <v>16</v>
      </c>
      <c r="Q19" s="214">
        <v>17</v>
      </c>
      <c r="R19" s="214">
        <v>18</v>
      </c>
      <c r="S19" s="213">
        <v>19</v>
      </c>
    </row>
    <row r="20" spans="1:19" ht="19.95" customHeight="1">
      <c r="A20" s="212" t="s">
        <v>268</v>
      </c>
      <c r="B20" s="211">
        <v>2.75</v>
      </c>
      <c r="C20" s="207">
        <v>2.75</v>
      </c>
      <c r="D20" s="207">
        <v>2.75</v>
      </c>
      <c r="E20" s="206">
        <v>2.75</v>
      </c>
      <c r="F20" s="207">
        <v>2.75</v>
      </c>
      <c r="G20" s="208">
        <v>2.75</v>
      </c>
      <c r="H20" s="198">
        <v>13900</v>
      </c>
      <c r="I20" s="207">
        <v>1700</v>
      </c>
      <c r="J20" s="207"/>
      <c r="K20" s="207"/>
      <c r="L20" s="169">
        <f t="shared" ref="L20:L34" si="0">SUM(H20:K20)</f>
        <v>15600</v>
      </c>
      <c r="M20" s="198">
        <v>13900</v>
      </c>
      <c r="N20" s="207">
        <v>1700</v>
      </c>
      <c r="O20" s="207"/>
      <c r="P20" s="207"/>
      <c r="Q20" s="207"/>
      <c r="R20" s="207"/>
      <c r="S20" s="169">
        <f t="shared" ref="S20:S39" si="1">SUM(M20:R20)</f>
        <v>15600</v>
      </c>
    </row>
    <row r="21" spans="1:19" ht="19.2" customHeight="1">
      <c r="A21" s="209" t="s">
        <v>266</v>
      </c>
      <c r="B21" s="198">
        <v>2.75</v>
      </c>
      <c r="C21" s="207">
        <v>2.75</v>
      </c>
      <c r="D21" s="207">
        <v>2.75</v>
      </c>
      <c r="E21" s="206">
        <v>2.75</v>
      </c>
      <c r="F21" s="207">
        <v>2.75</v>
      </c>
      <c r="G21" s="208">
        <v>2.75</v>
      </c>
      <c r="H21" s="198">
        <v>13900</v>
      </c>
      <c r="I21" s="207">
        <v>1700</v>
      </c>
      <c r="J21" s="207"/>
      <c r="K21" s="207"/>
      <c r="L21" s="169">
        <f t="shared" si="0"/>
        <v>15600</v>
      </c>
      <c r="M21" s="198">
        <v>13900</v>
      </c>
      <c r="N21" s="207">
        <v>1700</v>
      </c>
      <c r="O21" s="207"/>
      <c r="P21" s="207"/>
      <c r="Q21" s="207"/>
      <c r="R21" s="207"/>
      <c r="S21" s="169">
        <f t="shared" si="1"/>
        <v>15600</v>
      </c>
    </row>
    <row r="22" spans="1:19" ht="12.6" customHeight="1">
      <c r="A22" s="210" t="s">
        <v>267</v>
      </c>
      <c r="B22" s="198">
        <v>23.97</v>
      </c>
      <c r="C22" s="207">
        <v>23.97</v>
      </c>
      <c r="D22" s="207">
        <v>23.97</v>
      </c>
      <c r="E22" s="206">
        <v>23.97</v>
      </c>
      <c r="F22" s="207">
        <v>23.97</v>
      </c>
      <c r="G22" s="208">
        <v>23.97</v>
      </c>
      <c r="H22" s="198">
        <v>101565</v>
      </c>
      <c r="I22" s="207"/>
      <c r="J22" s="207"/>
      <c r="K22" s="207"/>
      <c r="L22" s="169">
        <f t="shared" si="0"/>
        <v>101565</v>
      </c>
      <c r="M22" s="198">
        <v>101565</v>
      </c>
      <c r="N22" s="207"/>
      <c r="O22" s="207"/>
      <c r="P22" s="207"/>
      <c r="Q22" s="206"/>
      <c r="R22" s="206"/>
      <c r="S22" s="169">
        <f t="shared" si="1"/>
        <v>101565</v>
      </c>
    </row>
    <row r="23" spans="1:19" ht="14.4" customHeight="1">
      <c r="A23" s="209" t="s">
        <v>266</v>
      </c>
      <c r="B23" s="198">
        <v>23.97</v>
      </c>
      <c r="C23" s="207">
        <v>23.97</v>
      </c>
      <c r="D23" s="207">
        <v>23.97</v>
      </c>
      <c r="E23" s="206">
        <v>23.97</v>
      </c>
      <c r="F23" s="207">
        <v>23.97</v>
      </c>
      <c r="G23" s="208">
        <v>23.97</v>
      </c>
      <c r="H23" s="198">
        <v>101565</v>
      </c>
      <c r="I23" s="207"/>
      <c r="J23" s="207"/>
      <c r="K23" s="207"/>
      <c r="L23" s="169">
        <f t="shared" si="0"/>
        <v>101565</v>
      </c>
      <c r="M23" s="198">
        <v>101565</v>
      </c>
      <c r="N23" s="207"/>
      <c r="O23" s="207"/>
      <c r="P23" s="207"/>
      <c r="Q23" s="206"/>
      <c r="R23" s="206"/>
      <c r="S23" s="169">
        <f t="shared" si="1"/>
        <v>101565</v>
      </c>
    </row>
    <row r="24" spans="1:19" ht="13.95" customHeight="1">
      <c r="A24" s="202" t="s">
        <v>265</v>
      </c>
      <c r="B24" s="201">
        <v>1</v>
      </c>
      <c r="C24" s="197">
        <v>1</v>
      </c>
      <c r="D24" s="199">
        <v>1</v>
      </c>
      <c r="E24" s="196">
        <v>1</v>
      </c>
      <c r="F24" s="197">
        <v>1</v>
      </c>
      <c r="G24" s="200">
        <v>1</v>
      </c>
      <c r="H24" s="198">
        <v>3420</v>
      </c>
      <c r="I24" s="197"/>
      <c r="J24" s="197"/>
      <c r="K24" s="199"/>
      <c r="L24" s="169">
        <f t="shared" si="0"/>
        <v>3420</v>
      </c>
      <c r="M24" s="198">
        <v>3420</v>
      </c>
      <c r="N24" s="197"/>
      <c r="O24" s="197"/>
      <c r="P24" s="197"/>
      <c r="Q24" s="196"/>
      <c r="R24" s="196"/>
      <c r="S24" s="169">
        <f t="shared" si="1"/>
        <v>3420</v>
      </c>
    </row>
    <row r="25" spans="1:19" ht="14.4" customHeight="1">
      <c r="A25" s="203" t="s">
        <v>255</v>
      </c>
      <c r="B25" s="201"/>
      <c r="C25" s="197"/>
      <c r="D25" s="199"/>
      <c r="E25" s="196"/>
      <c r="F25" s="197"/>
      <c r="G25" s="200"/>
      <c r="H25" s="198"/>
      <c r="I25" s="197"/>
      <c r="J25" s="197"/>
      <c r="K25" s="199"/>
      <c r="L25" s="169">
        <f t="shared" si="0"/>
        <v>0</v>
      </c>
      <c r="M25" s="198"/>
      <c r="N25" s="197"/>
      <c r="O25" s="197"/>
      <c r="P25" s="197"/>
      <c r="Q25" s="196"/>
      <c r="R25" s="196"/>
      <c r="S25" s="169">
        <f t="shared" si="1"/>
        <v>0</v>
      </c>
    </row>
    <row r="26" spans="1:19" ht="17.399999999999999" customHeight="1">
      <c r="A26" s="205" t="s">
        <v>264</v>
      </c>
      <c r="B26" s="201">
        <v>5</v>
      </c>
      <c r="C26" s="197">
        <v>5</v>
      </c>
      <c r="D26" s="199">
        <v>5</v>
      </c>
      <c r="E26" s="196">
        <v>5</v>
      </c>
      <c r="F26" s="197">
        <v>5</v>
      </c>
      <c r="G26" s="200">
        <v>5</v>
      </c>
      <c r="H26" s="198">
        <v>16565</v>
      </c>
      <c r="I26" s="197"/>
      <c r="J26" s="197"/>
      <c r="K26" s="199"/>
      <c r="L26" s="169">
        <f t="shared" si="0"/>
        <v>16565</v>
      </c>
      <c r="M26" s="198">
        <v>16565</v>
      </c>
      <c r="N26" s="197"/>
      <c r="O26" s="197"/>
      <c r="P26" s="197"/>
      <c r="Q26" s="196"/>
      <c r="R26" s="196"/>
      <c r="S26" s="169">
        <f t="shared" si="1"/>
        <v>16565</v>
      </c>
    </row>
    <row r="27" spans="1:19" ht="12.6" customHeight="1">
      <c r="A27" s="203" t="s">
        <v>255</v>
      </c>
      <c r="B27" s="201">
        <v>2.5</v>
      </c>
      <c r="C27" s="197">
        <v>2.5</v>
      </c>
      <c r="D27" s="199">
        <v>2.5</v>
      </c>
      <c r="E27" s="196">
        <v>2.5</v>
      </c>
      <c r="F27" s="197">
        <v>2.5</v>
      </c>
      <c r="G27" s="200">
        <v>2.5</v>
      </c>
      <c r="H27" s="198">
        <v>8310</v>
      </c>
      <c r="I27" s="197"/>
      <c r="J27" s="197"/>
      <c r="K27" s="199"/>
      <c r="L27" s="169">
        <f t="shared" si="0"/>
        <v>8310</v>
      </c>
      <c r="M27" s="198">
        <v>8310</v>
      </c>
      <c r="N27" s="197"/>
      <c r="O27" s="197"/>
      <c r="P27" s="197"/>
      <c r="Q27" s="196"/>
      <c r="R27" s="196"/>
      <c r="S27" s="169">
        <f t="shared" si="1"/>
        <v>8310</v>
      </c>
    </row>
    <row r="28" spans="1:19" ht="21.6" customHeight="1">
      <c r="A28" s="202" t="s">
        <v>263</v>
      </c>
      <c r="B28" s="201">
        <v>1.5</v>
      </c>
      <c r="C28" s="197">
        <v>1.5</v>
      </c>
      <c r="D28" s="199">
        <v>1.5</v>
      </c>
      <c r="E28" s="196">
        <v>1.5</v>
      </c>
      <c r="F28" s="197">
        <v>1.5</v>
      </c>
      <c r="G28" s="200">
        <v>1.5</v>
      </c>
      <c r="H28" s="198">
        <v>3425</v>
      </c>
      <c r="I28" s="197"/>
      <c r="J28" s="197"/>
      <c r="K28" s="199"/>
      <c r="L28" s="169">
        <f t="shared" si="0"/>
        <v>3425</v>
      </c>
      <c r="M28" s="198">
        <v>3425</v>
      </c>
      <c r="N28" s="197"/>
      <c r="O28" s="197"/>
      <c r="P28" s="197"/>
      <c r="Q28" s="196"/>
      <c r="R28" s="196"/>
      <c r="S28" s="169">
        <f t="shared" si="1"/>
        <v>3425</v>
      </c>
    </row>
    <row r="29" spans="1:19" ht="19.2" customHeight="1">
      <c r="A29" s="203" t="s">
        <v>255</v>
      </c>
      <c r="B29" s="201">
        <v>1.5</v>
      </c>
      <c r="C29" s="197">
        <v>1.5</v>
      </c>
      <c r="D29" s="199">
        <v>1.5</v>
      </c>
      <c r="E29" s="196">
        <v>1.5</v>
      </c>
      <c r="F29" s="197">
        <v>1.5</v>
      </c>
      <c r="G29" s="200">
        <v>1.5</v>
      </c>
      <c r="H29" s="198">
        <v>3425</v>
      </c>
      <c r="I29" s="197"/>
      <c r="J29" s="197"/>
      <c r="K29" s="199"/>
      <c r="L29" s="169">
        <f t="shared" si="0"/>
        <v>3425</v>
      </c>
      <c r="M29" s="198">
        <v>3425</v>
      </c>
      <c r="N29" s="197"/>
      <c r="O29" s="197"/>
      <c r="P29" s="197"/>
      <c r="Q29" s="196"/>
      <c r="R29" s="196"/>
      <c r="S29" s="169">
        <f t="shared" si="1"/>
        <v>3425</v>
      </c>
    </row>
    <row r="30" spans="1:19" ht="18.600000000000001" customHeight="1">
      <c r="A30" s="204" t="s">
        <v>262</v>
      </c>
      <c r="B30" s="201">
        <v>1</v>
      </c>
      <c r="C30" s="197">
        <v>1</v>
      </c>
      <c r="D30" s="199">
        <v>1</v>
      </c>
      <c r="E30" s="196">
        <v>1</v>
      </c>
      <c r="F30" s="197">
        <v>1</v>
      </c>
      <c r="G30" s="200">
        <v>1</v>
      </c>
      <c r="H30" s="198">
        <v>3500</v>
      </c>
      <c r="I30" s="197"/>
      <c r="J30" s="197"/>
      <c r="K30" s="199"/>
      <c r="L30" s="169">
        <f t="shared" si="0"/>
        <v>3500</v>
      </c>
      <c r="M30" s="198">
        <v>3500</v>
      </c>
      <c r="N30" s="197"/>
      <c r="O30" s="197"/>
      <c r="P30" s="197"/>
      <c r="Q30" s="196"/>
      <c r="R30" s="196"/>
      <c r="S30" s="169">
        <f t="shared" si="1"/>
        <v>3500</v>
      </c>
    </row>
    <row r="31" spans="1:19" ht="15" customHeight="1">
      <c r="A31" s="203" t="s">
        <v>255</v>
      </c>
      <c r="B31" s="201">
        <v>1</v>
      </c>
      <c r="C31" s="197">
        <v>1</v>
      </c>
      <c r="D31" s="199">
        <v>1</v>
      </c>
      <c r="E31" s="196">
        <v>1</v>
      </c>
      <c r="F31" s="197">
        <v>1</v>
      </c>
      <c r="G31" s="200">
        <v>1</v>
      </c>
      <c r="H31" s="198">
        <v>3500</v>
      </c>
      <c r="I31" s="197"/>
      <c r="J31" s="197"/>
      <c r="K31" s="199"/>
      <c r="L31" s="169">
        <f t="shared" si="0"/>
        <v>3500</v>
      </c>
      <c r="M31" s="198">
        <v>3500</v>
      </c>
      <c r="N31" s="197"/>
      <c r="O31" s="197"/>
      <c r="P31" s="197"/>
      <c r="Q31" s="196"/>
      <c r="R31" s="196"/>
      <c r="S31" s="169">
        <f t="shared" si="1"/>
        <v>3500</v>
      </c>
    </row>
    <row r="32" spans="1:19" ht="15.6" customHeight="1">
      <c r="A32" s="202" t="s">
        <v>261</v>
      </c>
      <c r="B32" s="201">
        <v>24</v>
      </c>
      <c r="C32" s="197">
        <v>24</v>
      </c>
      <c r="D32" s="199">
        <v>24</v>
      </c>
      <c r="E32" s="196">
        <v>24</v>
      </c>
      <c r="F32" s="197">
        <v>24</v>
      </c>
      <c r="G32" s="200">
        <v>24</v>
      </c>
      <c r="H32" s="198">
        <v>43025</v>
      </c>
      <c r="I32" s="197">
        <v>1300</v>
      </c>
      <c r="J32" s="197">
        <v>1000</v>
      </c>
      <c r="K32" s="199"/>
      <c r="L32" s="169">
        <f t="shared" si="0"/>
        <v>45325</v>
      </c>
      <c r="M32" s="198">
        <v>43025</v>
      </c>
      <c r="N32" s="197">
        <v>1300</v>
      </c>
      <c r="O32" s="197">
        <v>683</v>
      </c>
      <c r="P32" s="197"/>
      <c r="Q32" s="196"/>
      <c r="R32" s="196"/>
      <c r="S32" s="169">
        <f t="shared" si="1"/>
        <v>45008</v>
      </c>
    </row>
    <row r="33" spans="1:19" ht="18.600000000000001" customHeight="1" thickBot="1">
      <c r="A33" s="195" t="s">
        <v>260</v>
      </c>
      <c r="B33" s="193">
        <v>15.25</v>
      </c>
      <c r="C33" s="191">
        <v>15.25</v>
      </c>
      <c r="D33" s="192">
        <v>15.25</v>
      </c>
      <c r="E33" s="190">
        <v>15.25</v>
      </c>
      <c r="F33" s="191">
        <v>15.25</v>
      </c>
      <c r="G33" s="194">
        <v>15.25</v>
      </c>
      <c r="H33" s="590">
        <v>25949</v>
      </c>
      <c r="I33" s="191"/>
      <c r="J33" s="191"/>
      <c r="K33" s="192"/>
      <c r="L33" s="189">
        <f t="shared" si="0"/>
        <v>25949</v>
      </c>
      <c r="M33" s="591">
        <v>25949</v>
      </c>
      <c r="N33" s="191"/>
      <c r="O33" s="191"/>
      <c r="P33" s="191"/>
      <c r="Q33" s="190"/>
      <c r="R33" s="190"/>
      <c r="S33" s="189">
        <f t="shared" si="1"/>
        <v>25949</v>
      </c>
    </row>
    <row r="34" spans="1:19">
      <c r="A34" s="188" t="s">
        <v>259</v>
      </c>
      <c r="B34" s="186">
        <f t="shared" ref="B34:K34" si="2">SUM(B20,B24,B26,B28,B30,B32,B22)</f>
        <v>59.22</v>
      </c>
      <c r="C34" s="185">
        <f t="shared" si="2"/>
        <v>59.22</v>
      </c>
      <c r="D34" s="185">
        <f t="shared" si="2"/>
        <v>59.22</v>
      </c>
      <c r="E34" s="185">
        <f t="shared" si="2"/>
        <v>59.22</v>
      </c>
      <c r="F34" s="185">
        <f t="shared" si="2"/>
        <v>59.22</v>
      </c>
      <c r="G34" s="187">
        <f t="shared" si="2"/>
        <v>59.22</v>
      </c>
      <c r="H34" s="186">
        <f t="shared" si="2"/>
        <v>185400</v>
      </c>
      <c r="I34" s="185">
        <f t="shared" si="2"/>
        <v>3000</v>
      </c>
      <c r="J34" s="185">
        <f t="shared" si="2"/>
        <v>1000</v>
      </c>
      <c r="K34" s="185">
        <f t="shared" si="2"/>
        <v>0</v>
      </c>
      <c r="L34" s="184">
        <f t="shared" si="0"/>
        <v>189400</v>
      </c>
      <c r="M34" s="186">
        <f t="shared" ref="M34:R34" si="3">SUM(M20,M24,M26,M28,M30,M32,M22)</f>
        <v>185400</v>
      </c>
      <c r="N34" s="185">
        <f t="shared" si="3"/>
        <v>3000</v>
      </c>
      <c r="O34" s="185">
        <f t="shared" si="3"/>
        <v>683</v>
      </c>
      <c r="P34" s="185">
        <f t="shared" si="3"/>
        <v>0</v>
      </c>
      <c r="Q34" s="185">
        <f t="shared" si="3"/>
        <v>0</v>
      </c>
      <c r="R34" s="185">
        <f t="shared" si="3"/>
        <v>0</v>
      </c>
      <c r="S34" s="184">
        <f t="shared" si="1"/>
        <v>189083</v>
      </c>
    </row>
    <row r="35" spans="1:19" ht="18.600000000000001" customHeight="1" thickBot="1">
      <c r="A35" s="183" t="s">
        <v>258</v>
      </c>
      <c r="B35" s="181">
        <f t="shared" ref="B35:K35" si="4">SUM(B21,B25,B27,B29,B31,B23)</f>
        <v>31.72</v>
      </c>
      <c r="C35" s="180">
        <f t="shared" si="4"/>
        <v>31.72</v>
      </c>
      <c r="D35" s="180">
        <f t="shared" si="4"/>
        <v>31.72</v>
      </c>
      <c r="E35" s="180">
        <f t="shared" si="4"/>
        <v>31.72</v>
      </c>
      <c r="F35" s="180">
        <f t="shared" si="4"/>
        <v>31.72</v>
      </c>
      <c r="G35" s="182">
        <f t="shared" si="4"/>
        <v>31.72</v>
      </c>
      <c r="H35" s="181">
        <f t="shared" si="4"/>
        <v>130700</v>
      </c>
      <c r="I35" s="180">
        <f t="shared" si="4"/>
        <v>1700</v>
      </c>
      <c r="J35" s="180">
        <f t="shared" si="4"/>
        <v>0</v>
      </c>
      <c r="K35" s="180">
        <f t="shared" si="4"/>
        <v>0</v>
      </c>
      <c r="L35" s="164">
        <v>132400</v>
      </c>
      <c r="M35" s="181">
        <f t="shared" ref="M35:R35" si="5">SUM(M21,M25,M27,M29,M31,M23)</f>
        <v>130700</v>
      </c>
      <c r="N35" s="180">
        <f t="shared" si="5"/>
        <v>1700</v>
      </c>
      <c r="O35" s="180">
        <f t="shared" si="5"/>
        <v>0</v>
      </c>
      <c r="P35" s="180">
        <f t="shared" si="5"/>
        <v>0</v>
      </c>
      <c r="Q35" s="180">
        <f t="shared" si="5"/>
        <v>0</v>
      </c>
      <c r="R35" s="180">
        <f t="shared" si="5"/>
        <v>0</v>
      </c>
      <c r="S35" s="164">
        <f t="shared" si="1"/>
        <v>132400</v>
      </c>
    </row>
    <row r="36" spans="1:19">
      <c r="A36" s="179" t="s">
        <v>257</v>
      </c>
      <c r="B36" s="177">
        <f t="shared" ref="B36:K36" si="6">SUM(B20,B24,B26,B22)</f>
        <v>32.72</v>
      </c>
      <c r="C36" s="176">
        <f t="shared" si="6"/>
        <v>32.72</v>
      </c>
      <c r="D36" s="176">
        <f t="shared" si="6"/>
        <v>32.72</v>
      </c>
      <c r="E36" s="176">
        <f t="shared" si="6"/>
        <v>32.72</v>
      </c>
      <c r="F36" s="176">
        <f t="shared" si="6"/>
        <v>32.72</v>
      </c>
      <c r="G36" s="178">
        <f t="shared" si="6"/>
        <v>32.72</v>
      </c>
      <c r="H36" s="177">
        <f t="shared" si="6"/>
        <v>135450</v>
      </c>
      <c r="I36" s="176">
        <f t="shared" si="6"/>
        <v>1700</v>
      </c>
      <c r="J36" s="176">
        <f t="shared" si="6"/>
        <v>0</v>
      </c>
      <c r="K36" s="176">
        <f t="shared" si="6"/>
        <v>0</v>
      </c>
      <c r="L36" s="175">
        <f>SUM(H36:K36)</f>
        <v>137150</v>
      </c>
      <c r="M36" s="177">
        <f t="shared" ref="M36:R37" si="7">SUM(M20,M24,M26,M22)</f>
        <v>135450</v>
      </c>
      <c r="N36" s="176">
        <f t="shared" si="7"/>
        <v>1700</v>
      </c>
      <c r="O36" s="176">
        <f t="shared" si="7"/>
        <v>0</v>
      </c>
      <c r="P36" s="176">
        <f t="shared" si="7"/>
        <v>0</v>
      </c>
      <c r="Q36" s="176">
        <f t="shared" si="7"/>
        <v>0</v>
      </c>
      <c r="R36" s="176">
        <f t="shared" si="7"/>
        <v>0</v>
      </c>
      <c r="S36" s="175">
        <f t="shared" si="1"/>
        <v>137150</v>
      </c>
    </row>
    <row r="37" spans="1:19" ht="13.2" customHeight="1">
      <c r="A37" s="174" t="s">
        <v>255</v>
      </c>
      <c r="B37" s="171">
        <f t="shared" ref="B37:K37" si="8">SUM(B21,B25,B27,B23)</f>
        <v>29.22</v>
      </c>
      <c r="C37" s="170">
        <f t="shared" si="8"/>
        <v>29.22</v>
      </c>
      <c r="D37" s="170">
        <f t="shared" si="8"/>
        <v>29.22</v>
      </c>
      <c r="E37" s="170">
        <f t="shared" si="8"/>
        <v>29.22</v>
      </c>
      <c r="F37" s="170">
        <f t="shared" si="8"/>
        <v>29.22</v>
      </c>
      <c r="G37" s="172">
        <f t="shared" si="8"/>
        <v>29.22</v>
      </c>
      <c r="H37" s="171">
        <f t="shared" si="8"/>
        <v>123775</v>
      </c>
      <c r="I37" s="170">
        <f t="shared" si="8"/>
        <v>1700</v>
      </c>
      <c r="J37" s="170">
        <v>0</v>
      </c>
      <c r="K37" s="170">
        <f t="shared" si="8"/>
        <v>0</v>
      </c>
      <c r="L37" s="169">
        <f>SUM(H37:K37)</f>
        <v>125475</v>
      </c>
      <c r="M37" s="171">
        <f t="shared" si="7"/>
        <v>123775</v>
      </c>
      <c r="N37" s="170">
        <f t="shared" si="7"/>
        <v>1700</v>
      </c>
      <c r="O37" s="170">
        <f t="shared" si="7"/>
        <v>0</v>
      </c>
      <c r="P37" s="170">
        <f t="shared" si="7"/>
        <v>0</v>
      </c>
      <c r="Q37" s="170">
        <f t="shared" si="7"/>
        <v>0</v>
      </c>
      <c r="R37" s="170">
        <f t="shared" si="7"/>
        <v>0</v>
      </c>
      <c r="S37" s="169">
        <f t="shared" si="1"/>
        <v>125475</v>
      </c>
    </row>
    <row r="38" spans="1:19">
      <c r="A38" s="173" t="s">
        <v>256</v>
      </c>
      <c r="B38" s="171">
        <f t="shared" ref="B38:K38" si="9">SUM(B26,B28,B30)</f>
        <v>7.5</v>
      </c>
      <c r="C38" s="170">
        <f t="shared" si="9"/>
        <v>7.5</v>
      </c>
      <c r="D38" s="170">
        <f t="shared" si="9"/>
        <v>7.5</v>
      </c>
      <c r="E38" s="170">
        <f t="shared" si="9"/>
        <v>7.5</v>
      </c>
      <c r="F38" s="170">
        <f t="shared" si="9"/>
        <v>7.5</v>
      </c>
      <c r="G38" s="172">
        <f t="shared" si="9"/>
        <v>7.5</v>
      </c>
      <c r="H38" s="171">
        <f t="shared" si="9"/>
        <v>23490</v>
      </c>
      <c r="I38" s="170">
        <f t="shared" si="9"/>
        <v>0</v>
      </c>
      <c r="J38" s="170">
        <f t="shared" si="9"/>
        <v>0</v>
      </c>
      <c r="K38" s="170">
        <f t="shared" si="9"/>
        <v>0</v>
      </c>
      <c r="L38" s="169">
        <f>SUM(H38:K38)</f>
        <v>23490</v>
      </c>
      <c r="M38" s="171">
        <f t="shared" ref="M38:R39" si="10">SUM(M26,M28,M30)</f>
        <v>23490</v>
      </c>
      <c r="N38" s="170">
        <f t="shared" si="10"/>
        <v>0</v>
      </c>
      <c r="O38" s="170">
        <f t="shared" si="10"/>
        <v>0</v>
      </c>
      <c r="P38" s="170">
        <f t="shared" si="10"/>
        <v>0</v>
      </c>
      <c r="Q38" s="170">
        <f t="shared" si="10"/>
        <v>0</v>
      </c>
      <c r="R38" s="170">
        <f t="shared" si="10"/>
        <v>0</v>
      </c>
      <c r="S38" s="169">
        <f t="shared" si="1"/>
        <v>23490</v>
      </c>
    </row>
    <row r="39" spans="1:19" ht="13.95" customHeight="1" thickBot="1">
      <c r="A39" s="168" t="s">
        <v>255</v>
      </c>
      <c r="B39" s="166">
        <f t="shared" ref="B39:K39" si="11">SUM(B27,B29,B31)</f>
        <v>5</v>
      </c>
      <c r="C39" s="165">
        <f t="shared" si="11"/>
        <v>5</v>
      </c>
      <c r="D39" s="165">
        <f t="shared" si="11"/>
        <v>5</v>
      </c>
      <c r="E39" s="165">
        <f t="shared" si="11"/>
        <v>5</v>
      </c>
      <c r="F39" s="165">
        <f t="shared" si="11"/>
        <v>5</v>
      </c>
      <c r="G39" s="167">
        <f t="shared" si="11"/>
        <v>5</v>
      </c>
      <c r="H39" s="166">
        <f t="shared" si="11"/>
        <v>15235</v>
      </c>
      <c r="I39" s="165">
        <f t="shared" si="11"/>
        <v>0</v>
      </c>
      <c r="J39" s="165">
        <f t="shared" si="11"/>
        <v>0</v>
      </c>
      <c r="K39" s="165">
        <f t="shared" si="11"/>
        <v>0</v>
      </c>
      <c r="L39" s="164">
        <f>SUM(H39:K39)</f>
        <v>15235</v>
      </c>
      <c r="M39" s="166">
        <f t="shared" si="10"/>
        <v>15235</v>
      </c>
      <c r="N39" s="165">
        <f t="shared" si="10"/>
        <v>0</v>
      </c>
      <c r="O39" s="165">
        <f t="shared" si="10"/>
        <v>0</v>
      </c>
      <c r="P39" s="165">
        <f t="shared" si="10"/>
        <v>0</v>
      </c>
      <c r="Q39" s="165">
        <f t="shared" si="10"/>
        <v>0</v>
      </c>
      <c r="R39" s="165">
        <f t="shared" si="10"/>
        <v>0</v>
      </c>
      <c r="S39" s="164">
        <f t="shared" si="1"/>
        <v>15235</v>
      </c>
    </row>
    <row r="40" spans="1:19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</row>
    <row r="41" spans="1:19">
      <c r="A41" s="159" t="s">
        <v>254</v>
      </c>
      <c r="B41" s="159"/>
      <c r="C41" s="159"/>
      <c r="D41" s="163"/>
      <c r="E41" s="163"/>
      <c r="F41" s="163"/>
      <c r="G41" s="163"/>
      <c r="H41" s="163"/>
      <c r="I41" s="163"/>
      <c r="J41" s="163"/>
      <c r="K41" s="163"/>
      <c r="L41" s="156"/>
      <c r="M41" s="156"/>
      <c r="N41" s="156"/>
      <c r="O41" s="156"/>
      <c r="P41" s="156"/>
      <c r="Q41" s="156"/>
      <c r="R41" s="156"/>
      <c r="S41" s="156"/>
    </row>
    <row r="42" spans="1:19" ht="13.2" customHeight="1">
      <c r="A42" s="161" t="s">
        <v>253</v>
      </c>
      <c r="B42" s="161"/>
      <c r="C42" s="161"/>
      <c r="D42" s="156"/>
      <c r="E42" s="162"/>
      <c r="F42" s="162"/>
      <c r="G42" s="162"/>
      <c r="H42" s="162"/>
      <c r="I42" s="162"/>
      <c r="J42" s="161"/>
      <c r="K42" s="789"/>
      <c r="L42" s="789"/>
      <c r="M42" s="789"/>
      <c r="N42" s="789"/>
      <c r="O42" s="789"/>
      <c r="P42" s="789"/>
      <c r="Q42" s="156"/>
      <c r="R42" s="156"/>
      <c r="S42" s="156"/>
    </row>
    <row r="43" spans="1:19" hidden="1">
      <c r="A43" s="790"/>
      <c r="B43" s="790"/>
      <c r="C43" s="157"/>
      <c r="D43" s="156"/>
      <c r="E43" s="156"/>
      <c r="F43" s="791" t="s">
        <v>1</v>
      </c>
      <c r="G43" s="791"/>
      <c r="H43" s="791"/>
      <c r="I43" s="159"/>
      <c r="J43" s="159"/>
      <c r="K43" s="159"/>
      <c r="L43" s="159"/>
      <c r="M43" s="158" t="s">
        <v>0</v>
      </c>
      <c r="N43" s="158"/>
      <c r="O43" s="157"/>
      <c r="P43" s="156"/>
      <c r="Q43" s="156"/>
      <c r="R43" s="156"/>
      <c r="S43" s="156"/>
    </row>
    <row r="44" spans="1:19" hidden="1">
      <c r="A44" s="157"/>
      <c r="B44" s="157"/>
      <c r="C44" s="157"/>
      <c r="D44" s="156"/>
      <c r="E44" s="156"/>
      <c r="F44" s="156"/>
      <c r="G44" s="156"/>
      <c r="H44" s="157"/>
      <c r="I44" s="156"/>
      <c r="J44" s="156"/>
      <c r="K44" s="163"/>
      <c r="L44" s="163"/>
      <c r="M44" s="157"/>
      <c r="N44" s="157"/>
      <c r="O44" s="157"/>
      <c r="P44" s="156"/>
      <c r="Q44" s="156"/>
      <c r="R44" s="156"/>
      <c r="S44" s="156"/>
    </row>
    <row r="45" spans="1:19" hidden="1">
      <c r="A45" s="161" t="s">
        <v>252</v>
      </c>
      <c r="B45" s="161"/>
      <c r="C45" s="161"/>
      <c r="D45" s="156"/>
      <c r="E45" s="162"/>
      <c r="F45" s="162"/>
      <c r="G45" s="162"/>
      <c r="H45" s="162"/>
      <c r="I45" s="162"/>
      <c r="J45" s="161"/>
      <c r="K45" s="789"/>
      <c r="L45" s="789"/>
      <c r="M45" s="789"/>
      <c r="N45" s="789"/>
      <c r="O45" s="789"/>
      <c r="P45" s="789"/>
      <c r="Q45" s="156"/>
      <c r="R45" s="156"/>
      <c r="S45" s="156"/>
    </row>
    <row r="46" spans="1:19" ht="22.95" customHeight="1">
      <c r="A46" s="790" t="s">
        <v>251</v>
      </c>
      <c r="B46" s="790"/>
      <c r="C46" s="157"/>
      <c r="D46" s="156"/>
      <c r="E46" s="156"/>
      <c r="F46" s="791"/>
      <c r="G46" s="791"/>
      <c r="H46" s="791"/>
      <c r="I46" s="159"/>
      <c r="J46" s="159"/>
      <c r="K46" s="159"/>
      <c r="L46" s="159"/>
      <c r="M46" s="158"/>
      <c r="N46" s="158"/>
      <c r="O46" s="157"/>
      <c r="P46" s="156"/>
      <c r="Q46" s="156"/>
      <c r="R46" s="156"/>
      <c r="S46" s="156"/>
    </row>
    <row r="47" spans="1:19" ht="3.6" customHeight="1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1:19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</row>
    <row r="49" spans="1:19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1:19">
      <c r="A50" s="155"/>
      <c r="B50" s="155"/>
      <c r="C50" s="155"/>
      <c r="D50" s="155"/>
      <c r="E50" s="155"/>
      <c r="F50" s="155" t="s">
        <v>247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</row>
  </sheetData>
  <mergeCells count="37">
    <mergeCell ref="B10:C10"/>
    <mergeCell ref="J10:K10"/>
    <mergeCell ref="J12:O12"/>
    <mergeCell ref="P12:Q12"/>
    <mergeCell ref="N1:S2"/>
    <mergeCell ref="B2:M2"/>
    <mergeCell ref="A5:S5"/>
    <mergeCell ref="J6:M6"/>
    <mergeCell ref="D7:L7"/>
    <mergeCell ref="E8:L8"/>
    <mergeCell ref="R12:S12"/>
    <mergeCell ref="E17:G17"/>
    <mergeCell ref="H17:H18"/>
    <mergeCell ref="I17:I18"/>
    <mergeCell ref="J17:J18"/>
    <mergeCell ref="J9:K9"/>
    <mergeCell ref="M17:M18"/>
    <mergeCell ref="N17:N18"/>
    <mergeCell ref="O17:O18"/>
    <mergeCell ref="P17:P18"/>
    <mergeCell ref="I13:O13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A16:A18"/>
    <mergeCell ref="B16:G16"/>
    <mergeCell ref="H16:L16"/>
    <mergeCell ref="M16:S16"/>
    <mergeCell ref="B17:D17"/>
    <mergeCell ref="S17:S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6" zoomScaleNormal="100" workbookViewId="0">
      <selection activeCell="R28" sqref="R28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/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249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/>
      <c r="J25" s="120"/>
      <c r="K25" s="119"/>
      <c r="L25" s="119"/>
      <c r="M25" s="118"/>
    </row>
    <row r="26" spans="1:17">
      <c r="A26" s="638" t="s">
        <v>248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66100</v>
      </c>
      <c r="J30" s="34">
        <f>SUM(J31+J42+J61+J82+J89+J109+J131+J150+J160)</f>
        <v>17800</v>
      </c>
      <c r="K30" s="39">
        <f>SUM(K31+K42+K61+K82+K89+K109+K131+K150+K160)</f>
        <v>12240.19</v>
      </c>
      <c r="L30" s="34">
        <f>SUM(L31+L42+L61+L82+L89+L109+L131+L150+L160)</f>
        <v>12240.19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8500</v>
      </c>
      <c r="J31" s="34">
        <f>SUM(J32+J38)</f>
        <v>2300</v>
      </c>
      <c r="K31" s="79">
        <f>SUM(K32+K38)</f>
        <v>1034.0999999999999</v>
      </c>
      <c r="L31" s="78">
        <f>SUM(L32+L38)</f>
        <v>1034.0999999999999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8400</v>
      </c>
      <c r="J32" s="34">
        <f>SUM(J33)</f>
        <v>2200</v>
      </c>
      <c r="K32" s="39">
        <f>SUM(K33)</f>
        <v>1000</v>
      </c>
      <c r="L32" s="34">
        <f>SUM(L33)</f>
        <v>1000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8400</v>
      </c>
      <c r="J33" s="34">
        <f t="shared" ref="J33:L34" si="0">SUM(J34)</f>
        <v>2200</v>
      </c>
      <c r="K33" s="34">
        <f t="shared" si="0"/>
        <v>1000</v>
      </c>
      <c r="L33" s="34">
        <f t="shared" si="0"/>
        <v>1000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8400</v>
      </c>
      <c r="J34" s="39">
        <f t="shared" si="0"/>
        <v>2200</v>
      </c>
      <c r="K34" s="39">
        <f t="shared" si="0"/>
        <v>1000</v>
      </c>
      <c r="L34" s="39">
        <f t="shared" si="0"/>
        <v>1000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8400</v>
      </c>
      <c r="J35" s="63">
        <v>2200</v>
      </c>
      <c r="K35" s="63">
        <v>1000</v>
      </c>
      <c r="L35" s="63">
        <v>1000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100</v>
      </c>
      <c r="J38" s="34">
        <f t="shared" si="1"/>
        <v>100</v>
      </c>
      <c r="K38" s="39">
        <f t="shared" si="1"/>
        <v>34.1</v>
      </c>
      <c r="L38" s="34">
        <f t="shared" si="1"/>
        <v>34.1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100</v>
      </c>
      <c r="J39" s="34">
        <f t="shared" si="1"/>
        <v>100</v>
      </c>
      <c r="K39" s="34">
        <f t="shared" si="1"/>
        <v>34.1</v>
      </c>
      <c r="L39" s="34">
        <f t="shared" si="1"/>
        <v>34.1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100</v>
      </c>
      <c r="J40" s="34">
        <f t="shared" si="1"/>
        <v>100</v>
      </c>
      <c r="K40" s="34">
        <f t="shared" si="1"/>
        <v>34.1</v>
      </c>
      <c r="L40" s="34">
        <f t="shared" si="1"/>
        <v>34.1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100</v>
      </c>
      <c r="J41" s="63">
        <v>100</v>
      </c>
      <c r="K41" s="63">
        <v>34.1</v>
      </c>
      <c r="L41" s="63">
        <v>34.1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57600</v>
      </c>
      <c r="J42" s="42">
        <f t="shared" si="2"/>
        <v>15500</v>
      </c>
      <c r="K42" s="44">
        <f t="shared" si="2"/>
        <v>11206.09</v>
      </c>
      <c r="L42" s="44">
        <f t="shared" si="2"/>
        <v>11206.09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57600</v>
      </c>
      <c r="J43" s="39">
        <f t="shared" si="2"/>
        <v>15500</v>
      </c>
      <c r="K43" s="34">
        <f t="shared" si="2"/>
        <v>11206.09</v>
      </c>
      <c r="L43" s="39">
        <f t="shared" si="2"/>
        <v>11206.09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57600</v>
      </c>
      <c r="J44" s="39">
        <f t="shared" si="2"/>
        <v>15500</v>
      </c>
      <c r="K44" s="78">
        <f t="shared" si="2"/>
        <v>11206.09</v>
      </c>
      <c r="L44" s="78">
        <f t="shared" si="2"/>
        <v>11206.09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57600</v>
      </c>
      <c r="J45" s="54">
        <f>SUM(J46:J60)</f>
        <v>15500</v>
      </c>
      <c r="K45" s="52">
        <f>SUM(K46:K60)</f>
        <v>11206.09</v>
      </c>
      <c r="L45" s="52">
        <f>SUM(L46:L60)</f>
        <v>11206.09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49100</v>
      </c>
      <c r="J46" s="63">
        <v>13100</v>
      </c>
      <c r="K46" s="63">
        <v>9300</v>
      </c>
      <c r="L46" s="63">
        <v>9300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8500</v>
      </c>
      <c r="J60" s="63">
        <v>2400</v>
      </c>
      <c r="K60" s="63">
        <v>1906.09</v>
      </c>
      <c r="L60" s="63">
        <v>1906.09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66100</v>
      </c>
      <c r="J360" s="19">
        <f>SUM(J30+J176)</f>
        <v>17800</v>
      </c>
      <c r="K360" s="19">
        <f>SUM(K30+K176)</f>
        <v>12240.19</v>
      </c>
      <c r="L360" s="19">
        <f>SUM(L30+L176)</f>
        <v>12240.19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opLeftCell="A6" workbookViewId="0">
      <selection activeCell="M33" sqref="M33"/>
    </sheetView>
  </sheetViews>
  <sheetFormatPr defaultColWidth="9.109375" defaultRowHeight="13.2"/>
  <cols>
    <col min="1" max="1" width="21" style="154" customWidth="1"/>
    <col min="2" max="2" width="7.109375" style="154" customWidth="1"/>
    <col min="3" max="3" width="7" style="154" customWidth="1"/>
    <col min="4" max="4" width="7.44140625" style="154" customWidth="1"/>
    <col min="5" max="5" width="6.6640625" style="154" customWidth="1"/>
    <col min="6" max="6" width="7" style="154" customWidth="1"/>
    <col min="7" max="7" width="7.109375" style="154" customWidth="1"/>
    <col min="8" max="8" width="7" style="154" customWidth="1"/>
    <col min="9" max="10" width="5" style="154" customWidth="1"/>
    <col min="11" max="11" width="4.88671875" style="154" customWidth="1"/>
    <col min="12" max="12" width="9.109375" style="154"/>
    <col min="13" max="13" width="7.5546875" style="154" customWidth="1"/>
    <col min="14" max="14" width="5.33203125" style="154" customWidth="1"/>
    <col min="15" max="15" width="5.5546875" style="154" customWidth="1"/>
    <col min="16" max="16" width="6.6640625" style="154" customWidth="1"/>
    <col min="17" max="17" width="5.88671875" style="154" customWidth="1"/>
    <col min="18" max="18" width="6.6640625" style="154" customWidth="1"/>
    <col min="19" max="19" width="10.44140625" style="154" customWidth="1"/>
    <col min="20" max="16384" width="9.109375" style="154"/>
  </cols>
  <sheetData>
    <row r="1" spans="1:19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816" t="s">
        <v>302</v>
      </c>
      <c r="O1" s="816"/>
      <c r="P1" s="816"/>
      <c r="Q1" s="816"/>
      <c r="R1" s="816"/>
      <c r="S1" s="816"/>
    </row>
    <row r="2" spans="1:19" ht="15.6">
      <c r="A2" s="156"/>
      <c r="B2" s="817" t="s">
        <v>441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19" ht="0.6" customHeight="1">
      <c r="A3" s="156"/>
      <c r="B3" s="156"/>
      <c r="C3" s="156"/>
      <c r="D3" s="156"/>
      <c r="E3" s="156"/>
      <c r="F3" s="156"/>
      <c r="G3" s="156"/>
      <c r="H3" s="156" t="s">
        <v>300</v>
      </c>
      <c r="I3" s="259"/>
      <c r="J3" s="259"/>
      <c r="K3" s="259"/>
      <c r="L3" s="259"/>
      <c r="M3" s="259"/>
      <c r="N3" s="258"/>
      <c r="O3" s="258"/>
      <c r="P3" s="258"/>
      <c r="Q3" s="258"/>
      <c r="R3" s="258"/>
      <c r="S3" s="258"/>
    </row>
    <row r="4" spans="1:19" hidden="1">
      <c r="A4" s="156"/>
      <c r="B4" s="156"/>
      <c r="C4" s="156"/>
      <c r="D4" s="156"/>
      <c r="E4" s="156"/>
      <c r="F4" s="156"/>
      <c r="G4" s="156"/>
      <c r="H4" s="156"/>
      <c r="I4" s="259"/>
      <c r="J4" s="259"/>
      <c r="K4" s="259"/>
      <c r="L4" s="259"/>
      <c r="M4" s="259"/>
      <c r="N4" s="258"/>
      <c r="O4" s="258"/>
      <c r="P4" s="258"/>
      <c r="Q4" s="258"/>
      <c r="R4" s="258"/>
      <c r="S4" s="258"/>
    </row>
    <row r="5" spans="1:19" ht="24" customHeight="1">
      <c r="A5" s="818" t="s">
        <v>440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</row>
    <row r="6" spans="1:19" ht="7.95" customHeight="1">
      <c r="A6" s="257"/>
      <c r="B6" s="257"/>
      <c r="C6" s="257"/>
      <c r="D6" s="257"/>
      <c r="E6" s="257"/>
      <c r="F6" s="257"/>
      <c r="G6" s="257"/>
      <c r="H6" s="257"/>
      <c r="I6" s="257"/>
      <c r="J6" s="819"/>
      <c r="K6" s="819"/>
      <c r="L6" s="819"/>
      <c r="M6" s="819"/>
      <c r="N6" s="257"/>
      <c r="O6" s="257"/>
      <c r="P6" s="257"/>
      <c r="Q6" s="257"/>
      <c r="R6" s="257"/>
      <c r="S6" s="257"/>
    </row>
    <row r="7" spans="1:19">
      <c r="A7" s="256"/>
      <c r="B7" s="256"/>
      <c r="C7" s="256"/>
      <c r="D7" s="819" t="s">
        <v>439</v>
      </c>
      <c r="E7" s="819"/>
      <c r="F7" s="819"/>
      <c r="G7" s="819"/>
      <c r="H7" s="819"/>
      <c r="I7" s="819"/>
      <c r="J7" s="819"/>
      <c r="K7" s="819"/>
      <c r="L7" s="819"/>
      <c r="M7" s="255"/>
      <c r="N7" s="256"/>
      <c r="O7" s="256"/>
      <c r="P7" s="256"/>
      <c r="Q7" s="256"/>
      <c r="R7" s="256"/>
      <c r="S7" s="256"/>
    </row>
    <row r="8" spans="1:19" ht="0.6" customHeight="1">
      <c r="A8" s="256"/>
      <c r="B8" s="256"/>
      <c r="C8" s="256"/>
      <c r="D8" s="256"/>
      <c r="E8" s="821" t="s">
        <v>298</v>
      </c>
      <c r="F8" s="821"/>
      <c r="G8" s="821"/>
      <c r="H8" s="821"/>
      <c r="I8" s="821"/>
      <c r="J8" s="821"/>
      <c r="K8" s="821"/>
      <c r="L8" s="821"/>
      <c r="M8" s="255"/>
      <c r="N8" s="256"/>
      <c r="O8" s="256"/>
      <c r="P8" s="256"/>
      <c r="Q8" s="256"/>
      <c r="R8" s="256"/>
      <c r="S8" s="256"/>
    </row>
    <row r="9" spans="1:19" hidden="1">
      <c r="A9" s="254"/>
      <c r="B9" s="160"/>
      <c r="C9" s="160"/>
      <c r="D9" s="160"/>
      <c r="E9" s="160"/>
      <c r="F9" s="160"/>
      <c r="G9" s="160"/>
      <c r="H9" s="163"/>
      <c r="I9" s="163"/>
      <c r="J9" s="790"/>
      <c r="K9" s="790"/>
      <c r="L9" s="156"/>
      <c r="M9" s="156"/>
      <c r="N9" s="256"/>
      <c r="O9" s="256"/>
      <c r="P9" s="256"/>
      <c r="Q9" s="256"/>
      <c r="R9" s="256"/>
      <c r="S9" s="256"/>
    </row>
    <row r="10" spans="1:19">
      <c r="A10" s="163"/>
      <c r="B10" s="812" t="s">
        <v>280</v>
      </c>
      <c r="C10" s="813"/>
      <c r="D10" s="252" t="s">
        <v>297</v>
      </c>
      <c r="E10" s="251"/>
      <c r="F10" s="244"/>
      <c r="G10" s="244"/>
      <c r="H10" s="163"/>
      <c r="I10" s="163"/>
      <c r="J10" s="814"/>
      <c r="K10" s="814"/>
      <c r="L10" s="156"/>
      <c r="M10" s="156"/>
      <c r="N10" s="156"/>
      <c r="O10" s="156"/>
      <c r="P10" s="156"/>
      <c r="Q10" s="237"/>
      <c r="R10" s="237"/>
      <c r="S10" s="237"/>
    </row>
    <row r="11" spans="1:19" ht="40.799999999999997">
      <c r="A11" s="249" t="s">
        <v>296</v>
      </c>
      <c r="B11" s="248" t="s">
        <v>271</v>
      </c>
      <c r="C11" s="248" t="s">
        <v>295</v>
      </c>
      <c r="D11" s="247" t="s">
        <v>294</v>
      </c>
      <c r="E11" s="246" t="s">
        <v>293</v>
      </c>
      <c r="F11" s="245"/>
      <c r="G11" s="244"/>
      <c r="H11" s="163"/>
      <c r="I11" s="163"/>
      <c r="J11" s="250"/>
      <c r="K11" s="250"/>
      <c r="L11" s="156"/>
      <c r="M11" s="156"/>
      <c r="N11" s="156"/>
      <c r="O11" s="156"/>
      <c r="P11" s="156"/>
      <c r="Q11" s="237"/>
      <c r="R11" s="237"/>
      <c r="S11" s="237"/>
    </row>
    <row r="12" spans="1:19">
      <c r="A12" s="236" t="s">
        <v>292</v>
      </c>
      <c r="B12" s="242">
        <v>1</v>
      </c>
      <c r="C12" s="242">
        <v>1</v>
      </c>
      <c r="D12" s="241" t="s">
        <v>291</v>
      </c>
      <c r="E12" s="240" t="s">
        <v>291</v>
      </c>
      <c r="F12" s="160"/>
      <c r="G12" s="160"/>
      <c r="H12" s="163"/>
      <c r="I12" s="239" t="s">
        <v>290</v>
      </c>
      <c r="J12" s="815" t="s">
        <v>438</v>
      </c>
      <c r="K12" s="815"/>
      <c r="L12" s="815"/>
      <c r="M12" s="815"/>
      <c r="N12" s="815"/>
      <c r="O12" s="815"/>
      <c r="P12" s="790"/>
      <c r="Q12" s="790"/>
      <c r="R12" s="822">
        <v>1</v>
      </c>
      <c r="S12" s="823"/>
    </row>
    <row r="13" spans="1:19" ht="16.2" customHeight="1">
      <c r="A13" s="236" t="s">
        <v>289</v>
      </c>
      <c r="B13" s="235">
        <v>5</v>
      </c>
      <c r="C13" s="235">
        <v>5</v>
      </c>
      <c r="D13" s="238">
        <v>5</v>
      </c>
      <c r="E13" s="234">
        <v>5</v>
      </c>
      <c r="F13" s="233"/>
      <c r="G13" s="233"/>
      <c r="H13" s="163"/>
      <c r="I13" s="808" t="s">
        <v>437</v>
      </c>
      <c r="J13" s="808"/>
      <c r="K13" s="808"/>
      <c r="L13" s="808"/>
      <c r="M13" s="808"/>
      <c r="N13" s="808"/>
      <c r="O13" s="808"/>
      <c r="P13" s="156"/>
      <c r="Q13" s="237"/>
      <c r="R13" s="237"/>
      <c r="S13" s="237"/>
    </row>
    <row r="14" spans="1:19" ht="18.600000000000001" customHeight="1">
      <c r="A14" s="236" t="s">
        <v>287</v>
      </c>
      <c r="B14" s="235">
        <v>32</v>
      </c>
      <c r="C14" s="235">
        <v>32</v>
      </c>
      <c r="D14" s="235">
        <v>32</v>
      </c>
      <c r="E14" s="234">
        <v>32</v>
      </c>
      <c r="F14" s="233"/>
      <c r="G14" s="233"/>
      <c r="H14" s="163"/>
      <c r="I14" s="226" t="s">
        <v>286</v>
      </c>
      <c r="J14" s="226"/>
      <c r="K14" s="232"/>
      <c r="L14" s="232"/>
      <c r="M14" s="225"/>
      <c r="N14" s="163"/>
      <c r="O14" s="163"/>
      <c r="P14" s="231">
        <v>9</v>
      </c>
      <c r="Q14" s="231">
        <v>1</v>
      </c>
      <c r="R14" s="230">
        <v>2</v>
      </c>
      <c r="S14" s="230">
        <v>1</v>
      </c>
    </row>
    <row r="15" spans="1:19" ht="1.95" customHeight="1" thickBot="1">
      <c r="A15" s="229"/>
      <c r="B15" s="228"/>
      <c r="C15" s="228"/>
      <c r="D15" s="227"/>
      <c r="E15" s="226"/>
      <c r="F15" s="226"/>
      <c r="G15" s="226"/>
      <c r="H15" s="225"/>
      <c r="I15" s="163"/>
      <c r="J15" s="163"/>
      <c r="K15" s="163"/>
      <c r="L15" s="156"/>
      <c r="M15" s="224"/>
      <c r="N15" s="156"/>
      <c r="O15" s="156"/>
      <c r="P15" s="156"/>
      <c r="Q15" s="224"/>
      <c r="R15" s="224"/>
      <c r="S15" s="224"/>
    </row>
    <row r="16" spans="1:19">
      <c r="A16" s="795" t="s">
        <v>285</v>
      </c>
      <c r="B16" s="797" t="s">
        <v>284</v>
      </c>
      <c r="C16" s="798"/>
      <c r="D16" s="798"/>
      <c r="E16" s="798"/>
      <c r="F16" s="798"/>
      <c r="G16" s="799"/>
      <c r="H16" s="800" t="s">
        <v>283</v>
      </c>
      <c r="I16" s="801"/>
      <c r="J16" s="801"/>
      <c r="K16" s="801"/>
      <c r="L16" s="802"/>
      <c r="M16" s="800" t="s">
        <v>282</v>
      </c>
      <c r="N16" s="801"/>
      <c r="O16" s="801"/>
      <c r="P16" s="801"/>
      <c r="Q16" s="801"/>
      <c r="R16" s="801"/>
      <c r="S16" s="802"/>
    </row>
    <row r="17" spans="1:19">
      <c r="A17" s="796"/>
      <c r="B17" s="803" t="s">
        <v>281</v>
      </c>
      <c r="C17" s="804"/>
      <c r="D17" s="804"/>
      <c r="E17" s="809" t="s">
        <v>280</v>
      </c>
      <c r="F17" s="810"/>
      <c r="G17" s="811"/>
      <c r="H17" s="807" t="s">
        <v>278</v>
      </c>
      <c r="I17" s="792" t="s">
        <v>277</v>
      </c>
      <c r="J17" s="792" t="s">
        <v>276</v>
      </c>
      <c r="K17" s="793" t="s">
        <v>279</v>
      </c>
      <c r="L17" s="794" t="s">
        <v>259</v>
      </c>
      <c r="M17" s="807" t="s">
        <v>278</v>
      </c>
      <c r="N17" s="792" t="s">
        <v>277</v>
      </c>
      <c r="O17" s="792" t="s">
        <v>276</v>
      </c>
      <c r="P17" s="793" t="s">
        <v>275</v>
      </c>
      <c r="Q17" s="792" t="s">
        <v>274</v>
      </c>
      <c r="R17" s="792" t="s">
        <v>273</v>
      </c>
      <c r="S17" s="805" t="s">
        <v>259</v>
      </c>
    </row>
    <row r="18" spans="1:19" ht="63.6">
      <c r="A18" s="796"/>
      <c r="B18" s="223" t="s">
        <v>271</v>
      </c>
      <c r="C18" s="221" t="s">
        <v>270</v>
      </c>
      <c r="D18" s="221" t="s">
        <v>272</v>
      </c>
      <c r="E18" s="222" t="s">
        <v>271</v>
      </c>
      <c r="F18" s="221" t="s">
        <v>270</v>
      </c>
      <c r="G18" s="220" t="s">
        <v>269</v>
      </c>
      <c r="H18" s="807"/>
      <c r="I18" s="792"/>
      <c r="J18" s="792"/>
      <c r="K18" s="793"/>
      <c r="L18" s="794"/>
      <c r="M18" s="807"/>
      <c r="N18" s="792"/>
      <c r="O18" s="792"/>
      <c r="P18" s="793"/>
      <c r="Q18" s="792"/>
      <c r="R18" s="792"/>
      <c r="S18" s="806"/>
    </row>
    <row r="19" spans="1:19">
      <c r="A19" s="219">
        <v>1</v>
      </c>
      <c r="B19" s="218">
        <v>2</v>
      </c>
      <c r="C19" s="217">
        <v>3</v>
      </c>
      <c r="D19" s="217">
        <v>4</v>
      </c>
      <c r="E19" s="214">
        <v>5</v>
      </c>
      <c r="F19" s="217">
        <v>6</v>
      </c>
      <c r="G19" s="216">
        <v>7</v>
      </c>
      <c r="H19" s="215">
        <v>8</v>
      </c>
      <c r="I19" s="214">
        <v>9</v>
      </c>
      <c r="J19" s="214">
        <v>10</v>
      </c>
      <c r="K19" s="214">
        <v>11</v>
      </c>
      <c r="L19" s="213">
        <v>12</v>
      </c>
      <c r="M19" s="215">
        <v>13</v>
      </c>
      <c r="N19" s="214">
        <v>14</v>
      </c>
      <c r="O19" s="214">
        <v>15</v>
      </c>
      <c r="P19" s="214">
        <v>16</v>
      </c>
      <c r="Q19" s="214">
        <v>17</v>
      </c>
      <c r="R19" s="214">
        <v>18</v>
      </c>
      <c r="S19" s="213">
        <v>19</v>
      </c>
    </row>
    <row r="20" spans="1:19" ht="18" customHeight="1">
      <c r="A20" s="212" t="s">
        <v>268</v>
      </c>
      <c r="B20" s="211"/>
      <c r="C20" s="207"/>
      <c r="D20" s="207"/>
      <c r="E20" s="206"/>
      <c r="F20" s="207"/>
      <c r="G20" s="208"/>
      <c r="H20" s="198"/>
      <c r="I20" s="207"/>
      <c r="J20" s="207"/>
      <c r="K20" s="207"/>
      <c r="L20" s="169">
        <f t="shared" ref="L20:L39" si="0">SUM(H20:K20)</f>
        <v>0</v>
      </c>
      <c r="M20" s="198"/>
      <c r="N20" s="207"/>
      <c r="O20" s="207"/>
      <c r="P20" s="207"/>
      <c r="Q20" s="207"/>
      <c r="R20" s="207"/>
      <c r="S20" s="169">
        <f t="shared" ref="S20:S39" si="1">SUM(M20:R20)</f>
        <v>0</v>
      </c>
    </row>
    <row r="21" spans="1:19" ht="13.2" customHeight="1">
      <c r="A21" s="209" t="s">
        <v>266</v>
      </c>
      <c r="B21" s="198"/>
      <c r="C21" s="207"/>
      <c r="D21" s="207"/>
      <c r="E21" s="206"/>
      <c r="F21" s="207"/>
      <c r="G21" s="208"/>
      <c r="H21" s="198"/>
      <c r="I21" s="207"/>
      <c r="J21" s="207"/>
      <c r="K21" s="207"/>
      <c r="L21" s="169">
        <f t="shared" si="0"/>
        <v>0</v>
      </c>
      <c r="M21" s="198"/>
      <c r="N21" s="207"/>
      <c r="O21" s="207"/>
      <c r="P21" s="207"/>
      <c r="Q21" s="207"/>
      <c r="R21" s="207"/>
      <c r="S21" s="169">
        <f t="shared" si="1"/>
        <v>0</v>
      </c>
    </row>
    <row r="22" spans="1:19" ht="13.2" customHeight="1">
      <c r="A22" s="210" t="s">
        <v>267</v>
      </c>
      <c r="B22" s="198">
        <v>2.8</v>
      </c>
      <c r="C22" s="207">
        <v>2.8</v>
      </c>
      <c r="D22" s="207">
        <v>2.8</v>
      </c>
      <c r="E22" s="206">
        <v>2.8</v>
      </c>
      <c r="F22" s="207">
        <v>2.8</v>
      </c>
      <c r="G22" s="208">
        <v>2.8</v>
      </c>
      <c r="H22" s="198">
        <v>10500</v>
      </c>
      <c r="I22" s="207"/>
      <c r="J22" s="207"/>
      <c r="K22" s="207"/>
      <c r="L22" s="169">
        <f t="shared" si="0"/>
        <v>10500</v>
      </c>
      <c r="M22" s="198">
        <v>10500</v>
      </c>
      <c r="N22" s="207"/>
      <c r="O22" s="207"/>
      <c r="P22" s="207"/>
      <c r="Q22" s="206"/>
      <c r="R22" s="206"/>
      <c r="S22" s="169">
        <f t="shared" si="1"/>
        <v>10500</v>
      </c>
    </row>
    <row r="23" spans="1:19" ht="13.2" customHeight="1">
      <c r="A23" s="209" t="s">
        <v>266</v>
      </c>
      <c r="B23" s="198">
        <v>2.8</v>
      </c>
      <c r="C23" s="207">
        <v>2.8</v>
      </c>
      <c r="D23" s="207">
        <v>2.8</v>
      </c>
      <c r="E23" s="206">
        <v>2.8</v>
      </c>
      <c r="F23" s="207">
        <v>2.8</v>
      </c>
      <c r="G23" s="208">
        <v>2.8</v>
      </c>
      <c r="H23" s="198">
        <v>10500</v>
      </c>
      <c r="I23" s="207"/>
      <c r="J23" s="207"/>
      <c r="K23" s="207"/>
      <c r="L23" s="169">
        <f t="shared" si="0"/>
        <v>10500</v>
      </c>
      <c r="M23" s="198">
        <v>10500</v>
      </c>
      <c r="N23" s="207"/>
      <c r="O23" s="207"/>
      <c r="P23" s="207"/>
      <c r="Q23" s="206"/>
      <c r="R23" s="206"/>
      <c r="S23" s="169">
        <f t="shared" si="1"/>
        <v>10500</v>
      </c>
    </row>
    <row r="24" spans="1:19" ht="13.2" customHeight="1">
      <c r="A24" s="202" t="s">
        <v>265</v>
      </c>
      <c r="B24" s="201">
        <v>2.0249999999999999</v>
      </c>
      <c r="C24" s="197">
        <v>2.0249999999999999</v>
      </c>
      <c r="D24" s="199">
        <v>2.0249999999999999</v>
      </c>
      <c r="E24" s="196">
        <v>2.0249999999999999</v>
      </c>
      <c r="F24" s="197">
        <v>2.0249999999999999</v>
      </c>
      <c r="G24" s="200">
        <v>2.0249999999999999</v>
      </c>
      <c r="H24" s="198">
        <v>7400</v>
      </c>
      <c r="I24" s="197">
        <v>100</v>
      </c>
      <c r="J24" s="197"/>
      <c r="K24" s="199"/>
      <c r="L24" s="169">
        <f t="shared" si="0"/>
        <v>7500</v>
      </c>
      <c r="M24" s="198">
        <v>7400</v>
      </c>
      <c r="N24" s="197">
        <v>100</v>
      </c>
      <c r="O24" s="197"/>
      <c r="P24" s="197"/>
      <c r="Q24" s="196"/>
      <c r="R24" s="196"/>
      <c r="S24" s="169">
        <f t="shared" si="1"/>
        <v>7500</v>
      </c>
    </row>
    <row r="25" spans="1:19" ht="12.6" customHeight="1">
      <c r="A25" s="203" t="s">
        <v>255</v>
      </c>
      <c r="B25" s="201">
        <v>1.2350000000000001</v>
      </c>
      <c r="C25" s="197">
        <v>1.2350000000000001</v>
      </c>
      <c r="D25" s="199">
        <v>1.2350000000000001</v>
      </c>
      <c r="E25" s="196">
        <v>1.2350000000000001</v>
      </c>
      <c r="F25" s="197">
        <v>1.2350000000000001</v>
      </c>
      <c r="G25" s="200">
        <v>1.2350000000000001</v>
      </c>
      <c r="H25" s="198">
        <v>4500</v>
      </c>
      <c r="I25" s="197"/>
      <c r="J25" s="197"/>
      <c r="K25" s="199"/>
      <c r="L25" s="169">
        <f t="shared" si="0"/>
        <v>4500</v>
      </c>
      <c r="M25" s="198">
        <v>4500</v>
      </c>
      <c r="N25" s="197"/>
      <c r="O25" s="197"/>
      <c r="P25" s="197"/>
      <c r="Q25" s="196"/>
      <c r="R25" s="196"/>
      <c r="S25" s="169">
        <f t="shared" si="1"/>
        <v>4500</v>
      </c>
    </row>
    <row r="26" spans="1:19" ht="17.399999999999999" customHeight="1">
      <c r="A26" s="205" t="s">
        <v>264</v>
      </c>
      <c r="B26" s="201"/>
      <c r="C26" s="197"/>
      <c r="D26" s="199"/>
      <c r="E26" s="196"/>
      <c r="F26" s="197"/>
      <c r="G26" s="200"/>
      <c r="H26" s="198"/>
      <c r="I26" s="197"/>
      <c r="J26" s="197"/>
      <c r="K26" s="199"/>
      <c r="L26" s="169">
        <f t="shared" si="0"/>
        <v>0</v>
      </c>
      <c r="M26" s="198"/>
      <c r="N26" s="197"/>
      <c r="O26" s="197"/>
      <c r="P26" s="197"/>
      <c r="Q26" s="196"/>
      <c r="R26" s="196"/>
      <c r="S26" s="169">
        <f t="shared" si="1"/>
        <v>0</v>
      </c>
    </row>
    <row r="27" spans="1:19" ht="15.6" customHeight="1">
      <c r="A27" s="203" t="s">
        <v>255</v>
      </c>
      <c r="B27" s="201"/>
      <c r="C27" s="197"/>
      <c r="D27" s="199"/>
      <c r="E27" s="196"/>
      <c r="F27" s="197"/>
      <c r="G27" s="200"/>
      <c r="H27" s="198"/>
      <c r="I27" s="197"/>
      <c r="J27" s="197"/>
      <c r="K27" s="199"/>
      <c r="L27" s="169">
        <f t="shared" si="0"/>
        <v>0</v>
      </c>
      <c r="M27" s="198"/>
      <c r="N27" s="197"/>
      <c r="O27" s="197"/>
      <c r="P27" s="197"/>
      <c r="Q27" s="196"/>
      <c r="R27" s="196"/>
      <c r="S27" s="169">
        <f t="shared" si="1"/>
        <v>0</v>
      </c>
    </row>
    <row r="28" spans="1:19" ht="16.2" customHeight="1">
      <c r="A28" s="202" t="s">
        <v>263</v>
      </c>
      <c r="B28" s="201">
        <v>0.5</v>
      </c>
      <c r="C28" s="197">
        <v>0.5</v>
      </c>
      <c r="D28" s="199">
        <v>0.5</v>
      </c>
      <c r="E28" s="196">
        <v>0.5</v>
      </c>
      <c r="F28" s="197">
        <v>0.5</v>
      </c>
      <c r="G28" s="200">
        <v>0.5</v>
      </c>
      <c r="H28" s="198">
        <v>1100</v>
      </c>
      <c r="I28" s="197">
        <v>100</v>
      </c>
      <c r="J28" s="197"/>
      <c r="K28" s="199"/>
      <c r="L28" s="169">
        <f t="shared" si="0"/>
        <v>1200</v>
      </c>
      <c r="M28" s="198">
        <v>1100</v>
      </c>
      <c r="N28" s="197">
        <v>100</v>
      </c>
      <c r="O28" s="197"/>
      <c r="P28" s="197"/>
      <c r="Q28" s="196"/>
      <c r="R28" s="196"/>
      <c r="S28" s="169">
        <f t="shared" si="1"/>
        <v>1200</v>
      </c>
    </row>
    <row r="29" spans="1:19" ht="18" customHeight="1">
      <c r="A29" s="203" t="s">
        <v>255</v>
      </c>
      <c r="B29" s="201"/>
      <c r="C29" s="197"/>
      <c r="D29" s="199"/>
      <c r="E29" s="196"/>
      <c r="F29" s="197"/>
      <c r="G29" s="200"/>
      <c r="H29" s="198"/>
      <c r="I29" s="197"/>
      <c r="J29" s="197"/>
      <c r="K29" s="199"/>
      <c r="L29" s="169">
        <f t="shared" si="0"/>
        <v>0</v>
      </c>
      <c r="M29" s="198"/>
      <c r="N29" s="197"/>
      <c r="O29" s="197"/>
      <c r="P29" s="197"/>
      <c r="Q29" s="196"/>
      <c r="R29" s="196"/>
      <c r="S29" s="169">
        <f t="shared" si="1"/>
        <v>0</v>
      </c>
    </row>
    <row r="30" spans="1:19" ht="12.6" customHeight="1">
      <c r="A30" s="204" t="s">
        <v>262</v>
      </c>
      <c r="B30" s="201"/>
      <c r="C30" s="197"/>
      <c r="D30" s="199"/>
      <c r="E30" s="196"/>
      <c r="F30" s="197"/>
      <c r="G30" s="200"/>
      <c r="H30" s="198"/>
      <c r="I30" s="197"/>
      <c r="J30" s="197"/>
      <c r="K30" s="199"/>
      <c r="L30" s="169">
        <f t="shared" si="0"/>
        <v>0</v>
      </c>
      <c r="M30" s="198"/>
      <c r="N30" s="197"/>
      <c r="O30" s="197"/>
      <c r="P30" s="197"/>
      <c r="Q30" s="196"/>
      <c r="R30" s="196"/>
      <c r="S30" s="169">
        <f t="shared" si="1"/>
        <v>0</v>
      </c>
    </row>
    <row r="31" spans="1:19" ht="14.4" customHeight="1">
      <c r="A31" s="203" t="s">
        <v>255</v>
      </c>
      <c r="B31" s="201"/>
      <c r="C31" s="197"/>
      <c r="D31" s="199"/>
      <c r="E31" s="196"/>
      <c r="F31" s="197"/>
      <c r="G31" s="200"/>
      <c r="H31" s="198"/>
      <c r="I31" s="197"/>
      <c r="J31" s="197"/>
      <c r="K31" s="199"/>
      <c r="L31" s="169">
        <f t="shared" si="0"/>
        <v>0</v>
      </c>
      <c r="M31" s="198"/>
      <c r="N31" s="197"/>
      <c r="O31" s="197"/>
      <c r="P31" s="197"/>
      <c r="Q31" s="196"/>
      <c r="R31" s="196"/>
      <c r="S31" s="169">
        <f t="shared" si="1"/>
        <v>0</v>
      </c>
    </row>
    <row r="32" spans="1:19" ht="16.2" customHeight="1">
      <c r="A32" s="202" t="s">
        <v>261</v>
      </c>
      <c r="B32" s="201">
        <v>4.8</v>
      </c>
      <c r="C32" s="197">
        <v>4.8</v>
      </c>
      <c r="D32" s="199">
        <v>4.8</v>
      </c>
      <c r="E32" s="196">
        <v>4.8</v>
      </c>
      <c r="F32" s="197">
        <v>4.8</v>
      </c>
      <c r="G32" s="200">
        <v>4.8</v>
      </c>
      <c r="H32" s="198">
        <v>8400</v>
      </c>
      <c r="I32" s="197">
        <v>200</v>
      </c>
      <c r="J32" s="197"/>
      <c r="K32" s="199"/>
      <c r="L32" s="169">
        <f t="shared" si="0"/>
        <v>8600</v>
      </c>
      <c r="M32" s="198">
        <v>8400</v>
      </c>
      <c r="N32" s="197"/>
      <c r="O32" s="197"/>
      <c r="P32" s="197"/>
      <c r="Q32" s="196"/>
      <c r="R32" s="196"/>
      <c r="S32" s="169">
        <f t="shared" si="1"/>
        <v>8400</v>
      </c>
    </row>
    <row r="33" spans="1:19" ht="15.6" customHeight="1" thickBot="1">
      <c r="A33" s="195" t="s">
        <v>260</v>
      </c>
      <c r="B33" s="193">
        <v>2.25</v>
      </c>
      <c r="C33" s="191">
        <v>2.25</v>
      </c>
      <c r="D33" s="192">
        <v>2.25</v>
      </c>
      <c r="E33" s="190">
        <v>2.25</v>
      </c>
      <c r="F33" s="191">
        <v>2.25</v>
      </c>
      <c r="G33" s="194">
        <v>2.25</v>
      </c>
      <c r="H33" s="590">
        <v>3097</v>
      </c>
      <c r="I33" s="191"/>
      <c r="J33" s="191"/>
      <c r="K33" s="192"/>
      <c r="L33" s="189">
        <f t="shared" si="0"/>
        <v>3097</v>
      </c>
      <c r="M33" s="591">
        <v>3097</v>
      </c>
      <c r="N33" s="191"/>
      <c r="O33" s="191"/>
      <c r="P33" s="191"/>
      <c r="Q33" s="190"/>
      <c r="R33" s="190"/>
      <c r="S33" s="189">
        <f t="shared" si="1"/>
        <v>3097</v>
      </c>
    </row>
    <row r="34" spans="1:19">
      <c r="A34" s="188" t="s">
        <v>259</v>
      </c>
      <c r="B34" s="186">
        <f t="shared" ref="B34:K34" si="2">SUM(B20,B24,B26,B28,B30,B32,B22)</f>
        <v>10.125</v>
      </c>
      <c r="C34" s="185">
        <f t="shared" si="2"/>
        <v>10.125</v>
      </c>
      <c r="D34" s="185">
        <f t="shared" si="2"/>
        <v>10.125</v>
      </c>
      <c r="E34" s="185">
        <f t="shared" si="2"/>
        <v>10.125</v>
      </c>
      <c r="F34" s="185">
        <f t="shared" si="2"/>
        <v>10.125</v>
      </c>
      <c r="G34" s="187">
        <f t="shared" si="2"/>
        <v>10.125</v>
      </c>
      <c r="H34" s="186">
        <f t="shared" si="2"/>
        <v>27400</v>
      </c>
      <c r="I34" s="185">
        <f t="shared" si="2"/>
        <v>400</v>
      </c>
      <c r="J34" s="185">
        <f t="shared" si="2"/>
        <v>0</v>
      </c>
      <c r="K34" s="185">
        <f t="shared" si="2"/>
        <v>0</v>
      </c>
      <c r="L34" s="184">
        <f t="shared" si="0"/>
        <v>27800</v>
      </c>
      <c r="M34" s="186">
        <f t="shared" ref="M34:R34" si="3">SUM(M20,M24,M26,M28,M30,M32,M22)</f>
        <v>27400</v>
      </c>
      <c r="N34" s="185">
        <f t="shared" si="3"/>
        <v>200</v>
      </c>
      <c r="O34" s="185">
        <f t="shared" si="3"/>
        <v>0</v>
      </c>
      <c r="P34" s="185">
        <f t="shared" si="3"/>
        <v>0</v>
      </c>
      <c r="Q34" s="185">
        <f t="shared" si="3"/>
        <v>0</v>
      </c>
      <c r="R34" s="185">
        <f t="shared" si="3"/>
        <v>0</v>
      </c>
      <c r="S34" s="184">
        <f t="shared" si="1"/>
        <v>27600</v>
      </c>
    </row>
    <row r="35" spans="1:19" ht="16.95" customHeight="1" thickBot="1">
      <c r="A35" s="183" t="s">
        <v>258</v>
      </c>
      <c r="B35" s="181">
        <f t="shared" ref="B35:K35" si="4">SUM(B21,B25,B27,B29,B31,B23)</f>
        <v>4.0350000000000001</v>
      </c>
      <c r="C35" s="180">
        <f t="shared" si="4"/>
        <v>4.0350000000000001</v>
      </c>
      <c r="D35" s="180">
        <f t="shared" si="4"/>
        <v>4.0350000000000001</v>
      </c>
      <c r="E35" s="180">
        <f t="shared" si="4"/>
        <v>4.0350000000000001</v>
      </c>
      <c r="F35" s="180">
        <f t="shared" si="4"/>
        <v>4.0350000000000001</v>
      </c>
      <c r="G35" s="182">
        <f t="shared" si="4"/>
        <v>4.0350000000000001</v>
      </c>
      <c r="H35" s="181">
        <f t="shared" si="4"/>
        <v>15000</v>
      </c>
      <c r="I35" s="180">
        <f t="shared" si="4"/>
        <v>0</v>
      </c>
      <c r="J35" s="180">
        <f t="shared" si="4"/>
        <v>0</v>
      </c>
      <c r="K35" s="180">
        <f t="shared" si="4"/>
        <v>0</v>
      </c>
      <c r="L35" s="164">
        <f t="shared" si="0"/>
        <v>15000</v>
      </c>
      <c r="M35" s="181">
        <f t="shared" ref="M35:R35" si="5">SUM(M21,M25,M27,M29,M31,M23)</f>
        <v>15000</v>
      </c>
      <c r="N35" s="180">
        <f t="shared" si="5"/>
        <v>0</v>
      </c>
      <c r="O35" s="180">
        <f t="shared" si="5"/>
        <v>0</v>
      </c>
      <c r="P35" s="180">
        <f t="shared" si="5"/>
        <v>0</v>
      </c>
      <c r="Q35" s="180">
        <f t="shared" si="5"/>
        <v>0</v>
      </c>
      <c r="R35" s="180">
        <f t="shared" si="5"/>
        <v>0</v>
      </c>
      <c r="S35" s="164">
        <f t="shared" si="1"/>
        <v>15000</v>
      </c>
    </row>
    <row r="36" spans="1:19">
      <c r="A36" s="179" t="s">
        <v>257</v>
      </c>
      <c r="B36" s="177">
        <f t="shared" ref="B36:K36" si="6">SUM(B20,B24,B26,B22)</f>
        <v>4.8249999999999993</v>
      </c>
      <c r="C36" s="176">
        <f t="shared" si="6"/>
        <v>4.8249999999999993</v>
      </c>
      <c r="D36" s="176">
        <f t="shared" si="6"/>
        <v>4.8249999999999993</v>
      </c>
      <c r="E36" s="176">
        <f t="shared" si="6"/>
        <v>4.8249999999999993</v>
      </c>
      <c r="F36" s="176">
        <f t="shared" si="6"/>
        <v>4.8249999999999993</v>
      </c>
      <c r="G36" s="178">
        <f t="shared" si="6"/>
        <v>4.8249999999999993</v>
      </c>
      <c r="H36" s="177">
        <f t="shared" si="6"/>
        <v>17900</v>
      </c>
      <c r="I36" s="176">
        <f t="shared" si="6"/>
        <v>100</v>
      </c>
      <c r="J36" s="176">
        <f t="shared" si="6"/>
        <v>0</v>
      </c>
      <c r="K36" s="176">
        <f t="shared" si="6"/>
        <v>0</v>
      </c>
      <c r="L36" s="175">
        <f t="shared" si="0"/>
        <v>18000</v>
      </c>
      <c r="M36" s="177">
        <f t="shared" ref="M36:R37" si="7">SUM(M20,M24,M26,M22)</f>
        <v>17900</v>
      </c>
      <c r="N36" s="176">
        <f t="shared" si="7"/>
        <v>100</v>
      </c>
      <c r="O36" s="176">
        <f t="shared" si="7"/>
        <v>0</v>
      </c>
      <c r="P36" s="176">
        <f t="shared" si="7"/>
        <v>0</v>
      </c>
      <c r="Q36" s="176">
        <f t="shared" si="7"/>
        <v>0</v>
      </c>
      <c r="R36" s="176">
        <f t="shared" si="7"/>
        <v>0</v>
      </c>
      <c r="S36" s="175">
        <f t="shared" si="1"/>
        <v>18000</v>
      </c>
    </row>
    <row r="37" spans="1:19" ht="15.6" customHeight="1">
      <c r="A37" s="174" t="s">
        <v>255</v>
      </c>
      <c r="B37" s="171">
        <f t="shared" ref="B37:K37" si="8">SUM(B21,B25,B27,B23)</f>
        <v>4.0350000000000001</v>
      </c>
      <c r="C37" s="170">
        <f t="shared" si="8"/>
        <v>4.0350000000000001</v>
      </c>
      <c r="D37" s="170">
        <f t="shared" si="8"/>
        <v>4.0350000000000001</v>
      </c>
      <c r="E37" s="170">
        <f t="shared" si="8"/>
        <v>4.0350000000000001</v>
      </c>
      <c r="F37" s="170">
        <f t="shared" si="8"/>
        <v>4.0350000000000001</v>
      </c>
      <c r="G37" s="172">
        <f t="shared" si="8"/>
        <v>4.0350000000000001</v>
      </c>
      <c r="H37" s="171">
        <f t="shared" si="8"/>
        <v>15000</v>
      </c>
      <c r="I37" s="170">
        <f t="shared" si="8"/>
        <v>0</v>
      </c>
      <c r="J37" s="170">
        <f t="shared" si="8"/>
        <v>0</v>
      </c>
      <c r="K37" s="170">
        <f t="shared" si="8"/>
        <v>0</v>
      </c>
      <c r="L37" s="169">
        <f t="shared" si="0"/>
        <v>15000</v>
      </c>
      <c r="M37" s="171">
        <f t="shared" si="7"/>
        <v>15000</v>
      </c>
      <c r="N37" s="170">
        <f t="shared" si="7"/>
        <v>0</v>
      </c>
      <c r="O37" s="170">
        <f t="shared" si="7"/>
        <v>0</v>
      </c>
      <c r="P37" s="170">
        <f t="shared" si="7"/>
        <v>0</v>
      </c>
      <c r="Q37" s="170">
        <f t="shared" si="7"/>
        <v>0</v>
      </c>
      <c r="R37" s="170">
        <f t="shared" si="7"/>
        <v>0</v>
      </c>
      <c r="S37" s="169">
        <f t="shared" si="1"/>
        <v>15000</v>
      </c>
    </row>
    <row r="38" spans="1:19">
      <c r="A38" s="173" t="s">
        <v>256</v>
      </c>
      <c r="B38" s="171">
        <f t="shared" ref="B38:K38" si="9">SUM(B26,B28,B30)</f>
        <v>0.5</v>
      </c>
      <c r="C38" s="170">
        <f t="shared" si="9"/>
        <v>0.5</v>
      </c>
      <c r="D38" s="170">
        <f t="shared" si="9"/>
        <v>0.5</v>
      </c>
      <c r="E38" s="170">
        <f t="shared" si="9"/>
        <v>0.5</v>
      </c>
      <c r="F38" s="170">
        <f t="shared" si="9"/>
        <v>0.5</v>
      </c>
      <c r="G38" s="172">
        <f t="shared" si="9"/>
        <v>0.5</v>
      </c>
      <c r="H38" s="171">
        <f t="shared" si="9"/>
        <v>1100</v>
      </c>
      <c r="I38" s="170">
        <f t="shared" si="9"/>
        <v>100</v>
      </c>
      <c r="J38" s="170">
        <f t="shared" si="9"/>
        <v>0</v>
      </c>
      <c r="K38" s="170">
        <f t="shared" si="9"/>
        <v>0</v>
      </c>
      <c r="L38" s="169">
        <f t="shared" si="0"/>
        <v>1200</v>
      </c>
      <c r="M38" s="171">
        <f t="shared" ref="M38:R39" si="10">SUM(M26,M28,M30)</f>
        <v>1100</v>
      </c>
      <c r="N38" s="170">
        <f t="shared" si="10"/>
        <v>100</v>
      </c>
      <c r="O38" s="170">
        <f t="shared" si="10"/>
        <v>0</v>
      </c>
      <c r="P38" s="170">
        <f t="shared" si="10"/>
        <v>0</v>
      </c>
      <c r="Q38" s="170">
        <f t="shared" si="10"/>
        <v>0</v>
      </c>
      <c r="R38" s="170">
        <f t="shared" si="10"/>
        <v>0</v>
      </c>
      <c r="S38" s="169">
        <f t="shared" si="1"/>
        <v>1200</v>
      </c>
    </row>
    <row r="39" spans="1:19" ht="19.2" customHeight="1" thickBot="1">
      <c r="A39" s="168" t="s">
        <v>255</v>
      </c>
      <c r="B39" s="166">
        <f t="shared" ref="B39:K39" si="11">SUM(B27,B29,B31)</f>
        <v>0</v>
      </c>
      <c r="C39" s="165">
        <f t="shared" si="11"/>
        <v>0</v>
      </c>
      <c r="D39" s="165">
        <f t="shared" si="11"/>
        <v>0</v>
      </c>
      <c r="E39" s="165">
        <f t="shared" si="11"/>
        <v>0</v>
      </c>
      <c r="F39" s="165">
        <f t="shared" si="11"/>
        <v>0</v>
      </c>
      <c r="G39" s="167">
        <f t="shared" si="11"/>
        <v>0</v>
      </c>
      <c r="H39" s="166">
        <f t="shared" si="11"/>
        <v>0</v>
      </c>
      <c r="I39" s="165">
        <f t="shared" si="11"/>
        <v>0</v>
      </c>
      <c r="J39" s="165">
        <f t="shared" si="11"/>
        <v>0</v>
      </c>
      <c r="K39" s="165">
        <f t="shared" si="11"/>
        <v>0</v>
      </c>
      <c r="L39" s="164">
        <f t="shared" si="0"/>
        <v>0</v>
      </c>
      <c r="M39" s="166">
        <f t="shared" si="10"/>
        <v>0</v>
      </c>
      <c r="N39" s="165">
        <f t="shared" si="10"/>
        <v>0</v>
      </c>
      <c r="O39" s="165">
        <f t="shared" si="10"/>
        <v>0</v>
      </c>
      <c r="P39" s="165">
        <f t="shared" si="10"/>
        <v>0</v>
      </c>
      <c r="Q39" s="165">
        <f t="shared" si="10"/>
        <v>0</v>
      </c>
      <c r="R39" s="165">
        <f t="shared" si="10"/>
        <v>0</v>
      </c>
      <c r="S39" s="164">
        <f t="shared" si="1"/>
        <v>0</v>
      </c>
    </row>
    <row r="40" spans="1:19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</row>
    <row r="41" spans="1:19">
      <c r="A41" s="159" t="s">
        <v>254</v>
      </c>
      <c r="B41" s="159"/>
      <c r="C41" s="159"/>
      <c r="D41" s="163"/>
      <c r="E41" s="163"/>
      <c r="F41" s="163"/>
      <c r="G41" s="163"/>
      <c r="H41" s="163"/>
      <c r="I41" s="163"/>
      <c r="J41" s="163"/>
      <c r="K41" s="163"/>
      <c r="L41" s="156"/>
      <c r="M41" s="156"/>
      <c r="N41" s="156"/>
      <c r="O41" s="156"/>
      <c r="P41" s="156"/>
      <c r="Q41" s="156"/>
      <c r="R41" s="156"/>
      <c r="S41" s="156"/>
    </row>
    <row r="42" spans="1:19" ht="16.2" customHeight="1">
      <c r="A42" s="161" t="s">
        <v>253</v>
      </c>
      <c r="B42" s="161"/>
      <c r="C42" s="161"/>
      <c r="D42" s="156"/>
      <c r="E42" s="162"/>
      <c r="F42" s="162"/>
      <c r="G42" s="162"/>
      <c r="H42" s="162"/>
      <c r="I42" s="162"/>
      <c r="J42" s="161"/>
      <c r="K42" s="789"/>
      <c r="L42" s="789"/>
      <c r="M42" s="789"/>
      <c r="N42" s="789"/>
      <c r="O42" s="789"/>
      <c r="P42" s="789"/>
      <c r="Q42" s="156"/>
      <c r="R42" s="156"/>
      <c r="S42" s="156"/>
    </row>
    <row r="43" spans="1:19">
      <c r="A43" s="790"/>
      <c r="B43" s="790"/>
      <c r="C43" s="160"/>
      <c r="D43" s="156"/>
      <c r="E43" s="156"/>
      <c r="F43" s="791" t="s">
        <v>1</v>
      </c>
      <c r="G43" s="791"/>
      <c r="H43" s="791"/>
      <c r="I43" s="159"/>
      <c r="J43" s="159"/>
      <c r="K43" s="159"/>
      <c r="L43" s="159"/>
      <c r="M43" s="158" t="s">
        <v>0</v>
      </c>
      <c r="N43" s="158"/>
      <c r="O43" s="160"/>
      <c r="P43" s="156"/>
      <c r="Q43" s="156"/>
      <c r="R43" s="156"/>
      <c r="S43" s="156"/>
    </row>
    <row r="44" spans="1:19">
      <c r="A44" s="160"/>
      <c r="B44" s="160"/>
      <c r="C44" s="160"/>
      <c r="D44" s="156"/>
      <c r="E44" s="156"/>
      <c r="F44" s="156"/>
      <c r="G44" s="156"/>
      <c r="H44" s="160"/>
      <c r="I44" s="156"/>
      <c r="J44" s="156"/>
      <c r="K44" s="163"/>
      <c r="L44" s="163"/>
      <c r="M44" s="160"/>
      <c r="N44" s="160"/>
      <c r="O44" s="160"/>
      <c r="P44" s="156"/>
      <c r="Q44" s="156"/>
      <c r="R44" s="156"/>
      <c r="S44" s="156"/>
    </row>
    <row r="45" spans="1:19" ht="8.4" customHeight="1">
      <c r="A45" s="161" t="s">
        <v>252</v>
      </c>
      <c r="B45" s="161"/>
      <c r="C45" s="161"/>
      <c r="D45" s="156"/>
      <c r="E45" s="162"/>
      <c r="F45" s="162"/>
      <c r="G45" s="162"/>
      <c r="H45" s="162"/>
      <c r="I45" s="162"/>
      <c r="J45" s="161"/>
      <c r="K45" s="789"/>
      <c r="L45" s="789"/>
      <c r="M45" s="789"/>
      <c r="N45" s="789"/>
      <c r="O45" s="789"/>
      <c r="P45" s="789"/>
      <c r="Q45" s="156"/>
      <c r="R45" s="156"/>
      <c r="S45" s="156"/>
    </row>
    <row r="46" spans="1:19">
      <c r="A46" s="790"/>
      <c r="B46" s="790"/>
      <c r="C46" s="160"/>
      <c r="D46" s="156"/>
      <c r="E46" s="156"/>
      <c r="F46" s="791" t="s">
        <v>1</v>
      </c>
      <c r="G46" s="791"/>
      <c r="H46" s="791"/>
      <c r="I46" s="159"/>
      <c r="J46" s="159"/>
      <c r="K46" s="159"/>
      <c r="L46" s="159"/>
      <c r="M46" s="158" t="s">
        <v>0</v>
      </c>
      <c r="N46" s="158"/>
      <c r="O46" s="160"/>
      <c r="P46" s="156"/>
      <c r="Q46" s="156"/>
      <c r="R46" s="156"/>
      <c r="S46" s="156"/>
    </row>
    <row r="47" spans="1:19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48" spans="1:19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</row>
    <row r="49" spans="1:19">
      <c r="A49" s="155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</row>
    <row r="50" spans="1:19">
      <c r="A50" s="155"/>
      <c r="B50" s="155"/>
      <c r="C50" s="155"/>
      <c r="D50" s="155"/>
      <c r="E50" s="155"/>
      <c r="F50" s="155" t="s">
        <v>247</v>
      </c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A16:A18"/>
    <mergeCell ref="B16:G16"/>
    <mergeCell ref="H16:L16"/>
    <mergeCell ref="M16:S16"/>
    <mergeCell ref="B17:D17"/>
    <mergeCell ref="S17:S18"/>
    <mergeCell ref="M17:M18"/>
    <mergeCell ref="N17:N18"/>
    <mergeCell ref="O17:O18"/>
    <mergeCell ref="P17:P18"/>
    <mergeCell ref="I13:O13"/>
    <mergeCell ref="E17:G17"/>
    <mergeCell ref="H17:H18"/>
    <mergeCell ref="I17:I18"/>
    <mergeCell ref="J17:J18"/>
    <mergeCell ref="J9:K9"/>
    <mergeCell ref="B10:C10"/>
    <mergeCell ref="J10:K10"/>
    <mergeCell ref="J12:O12"/>
    <mergeCell ref="P12:Q12"/>
    <mergeCell ref="N1:S2"/>
    <mergeCell ref="B2:M2"/>
    <mergeCell ref="A5:S5"/>
    <mergeCell ref="J6:M6"/>
    <mergeCell ref="D7:L7"/>
    <mergeCell ref="E8:L8"/>
    <mergeCell ref="R12:S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showZeros="0" topLeftCell="A23" workbookViewId="0">
      <selection activeCell="Z30" sqref="Z30"/>
    </sheetView>
  </sheetViews>
  <sheetFormatPr defaultColWidth="8" defaultRowHeight="12"/>
  <cols>
    <col min="1" max="1" width="23.44140625" style="155" customWidth="1"/>
    <col min="2" max="2" width="7.88671875" style="155" customWidth="1"/>
    <col min="3" max="4" width="8.109375" style="155" customWidth="1"/>
    <col min="5" max="5" width="7.5546875" style="155" customWidth="1"/>
    <col min="6" max="7" width="7.44140625" style="155" customWidth="1"/>
    <col min="8" max="8" width="8.44140625" style="155" customWidth="1"/>
    <col min="9" max="9" width="8.109375" style="155" customWidth="1"/>
    <col min="10" max="10" width="6" style="155" customWidth="1"/>
    <col min="11" max="11" width="8.109375" style="155" customWidth="1"/>
    <col min="12" max="12" width="8.88671875" style="155" customWidth="1"/>
    <col min="13" max="13" width="8.33203125" style="155" customWidth="1"/>
    <col min="14" max="14" width="8" style="155"/>
    <col min="15" max="15" width="6" style="155" customWidth="1"/>
    <col min="16" max="16" width="7.5546875" style="155" customWidth="1"/>
    <col min="17" max="17" width="5.109375" style="155" customWidth="1"/>
    <col min="18" max="18" width="3" style="155" customWidth="1"/>
    <col min="19" max="19" width="9.5546875" style="155" customWidth="1"/>
    <col min="20" max="16384" width="8" style="155"/>
  </cols>
  <sheetData>
    <row r="1" spans="1:27" ht="12.75" customHeight="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816" t="s">
        <v>302</v>
      </c>
      <c r="O1" s="816"/>
      <c r="P1" s="816"/>
      <c r="Q1" s="816"/>
      <c r="R1" s="816"/>
      <c r="S1" s="816"/>
    </row>
    <row r="2" spans="1:27" ht="18" customHeight="1">
      <c r="A2" s="156"/>
      <c r="B2" s="817" t="s">
        <v>441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6"/>
      <c r="O2" s="816"/>
      <c r="P2" s="816"/>
      <c r="Q2" s="816"/>
      <c r="R2" s="816"/>
      <c r="S2" s="816"/>
    </row>
    <row r="3" spans="1:27" ht="9.75" customHeight="1">
      <c r="A3" s="156"/>
      <c r="B3" s="156"/>
      <c r="C3" s="156"/>
      <c r="D3" s="156"/>
      <c r="E3" s="156"/>
      <c r="F3" s="156"/>
      <c r="G3" s="156"/>
      <c r="H3" s="156" t="s">
        <v>300</v>
      </c>
      <c r="I3" s="259"/>
      <c r="J3" s="259"/>
      <c r="K3" s="259"/>
      <c r="L3" s="259"/>
      <c r="M3" s="259"/>
      <c r="N3" s="258"/>
      <c r="O3" s="258"/>
      <c r="P3" s="258"/>
      <c r="Q3" s="258"/>
      <c r="R3" s="258"/>
      <c r="S3" s="258"/>
    </row>
    <row r="4" spans="1:27" ht="0.75" customHeight="1">
      <c r="A4" s="156"/>
      <c r="B4" s="156"/>
      <c r="C4" s="156"/>
      <c r="D4" s="156"/>
      <c r="E4" s="156"/>
      <c r="F4" s="156"/>
      <c r="G4" s="156"/>
      <c r="H4" s="156"/>
      <c r="I4" s="259"/>
      <c r="J4" s="259"/>
      <c r="K4" s="259"/>
      <c r="L4" s="259"/>
      <c r="M4" s="259"/>
      <c r="N4" s="258"/>
      <c r="O4" s="258"/>
      <c r="P4" s="258"/>
      <c r="Q4" s="258"/>
      <c r="R4" s="258"/>
      <c r="S4" s="258"/>
      <c r="U4" s="347"/>
      <c r="V4" s="347"/>
      <c r="W4" s="347"/>
    </row>
    <row r="5" spans="1:27" ht="26.25" customHeight="1">
      <c r="A5" s="818" t="s">
        <v>443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347"/>
      <c r="U5" s="347"/>
      <c r="V5" s="347"/>
    </row>
    <row r="6" spans="1:27" ht="3" customHeight="1">
      <c r="A6" s="257"/>
      <c r="B6" s="257"/>
      <c r="C6" s="257"/>
      <c r="D6" s="257"/>
      <c r="E6" s="257"/>
      <c r="F6" s="257"/>
      <c r="G6" s="257"/>
      <c r="H6" s="257"/>
      <c r="I6" s="257"/>
      <c r="J6" s="819"/>
      <c r="K6" s="819"/>
      <c r="L6" s="819"/>
      <c r="M6" s="819"/>
      <c r="N6" s="257"/>
      <c r="O6" s="257"/>
      <c r="P6" s="257"/>
      <c r="Q6" s="257"/>
      <c r="R6" s="257"/>
      <c r="S6" s="257"/>
    </row>
    <row r="7" spans="1:27" ht="12" customHeight="1">
      <c r="A7" s="256"/>
      <c r="B7" s="256"/>
      <c r="C7" s="256"/>
      <c r="D7" s="820">
        <v>43924</v>
      </c>
      <c r="E7" s="819"/>
      <c r="F7" s="819"/>
      <c r="G7" s="819"/>
      <c r="H7" s="819"/>
      <c r="I7" s="819"/>
      <c r="J7" s="819"/>
      <c r="K7" s="819"/>
      <c r="L7" s="819"/>
      <c r="M7" s="255"/>
      <c r="N7" s="256"/>
      <c r="O7" s="256"/>
      <c r="P7" s="256"/>
      <c r="Q7" s="256"/>
      <c r="R7" s="256"/>
      <c r="S7" s="256"/>
    </row>
    <row r="8" spans="1:27" ht="8.25" customHeight="1">
      <c r="A8" s="256"/>
      <c r="B8" s="256"/>
      <c r="C8" s="256"/>
      <c r="D8" s="256"/>
      <c r="E8" s="821" t="s">
        <v>298</v>
      </c>
      <c r="F8" s="821"/>
      <c r="G8" s="821"/>
      <c r="H8" s="821"/>
      <c r="I8" s="821"/>
      <c r="J8" s="821"/>
      <c r="K8" s="821"/>
      <c r="L8" s="821"/>
      <c r="M8" s="255"/>
      <c r="N8" s="256"/>
      <c r="O8" s="256"/>
      <c r="P8" s="256"/>
      <c r="Q8" s="256"/>
      <c r="R8" s="256"/>
      <c r="S8" s="256"/>
    </row>
    <row r="9" spans="1:27" ht="0.75" customHeight="1">
      <c r="A9" s="254"/>
      <c r="B9" s="160"/>
      <c r="C9" s="160"/>
      <c r="D9" s="160"/>
      <c r="E9" s="160"/>
      <c r="F9" s="160"/>
      <c r="G9" s="160"/>
      <c r="H9" s="163"/>
      <c r="I9" s="163"/>
      <c r="J9" s="790"/>
      <c r="K9" s="790"/>
      <c r="L9" s="156"/>
      <c r="M9" s="156"/>
      <c r="N9" s="256"/>
      <c r="O9" s="256"/>
      <c r="P9" s="256"/>
      <c r="Q9" s="256"/>
      <c r="R9" s="256"/>
      <c r="S9" s="256"/>
    </row>
    <row r="10" spans="1:27" ht="12.75" customHeight="1">
      <c r="A10" s="163"/>
      <c r="B10" s="812" t="s">
        <v>280</v>
      </c>
      <c r="C10" s="813"/>
      <c r="D10" s="252" t="s">
        <v>297</v>
      </c>
      <c r="E10" s="251"/>
      <c r="F10" s="244"/>
      <c r="G10" s="244"/>
      <c r="H10" s="163"/>
      <c r="I10" s="163"/>
      <c r="J10" s="814"/>
      <c r="K10" s="814"/>
      <c r="L10" s="156"/>
      <c r="M10" s="156"/>
      <c r="N10" s="156"/>
      <c r="O10" s="156"/>
      <c r="P10" s="156"/>
      <c r="Q10" s="237"/>
      <c r="R10" s="237"/>
      <c r="S10" s="237"/>
    </row>
    <row r="11" spans="1:27" ht="21.75" customHeight="1">
      <c r="A11" s="249" t="s">
        <v>296</v>
      </c>
      <c r="B11" s="248" t="s">
        <v>271</v>
      </c>
      <c r="C11" s="248" t="s">
        <v>295</v>
      </c>
      <c r="D11" s="247" t="s">
        <v>294</v>
      </c>
      <c r="E11" s="246" t="s">
        <v>293</v>
      </c>
      <c r="F11" s="245"/>
      <c r="G11" s="244"/>
      <c r="H11" s="163"/>
      <c r="I11" s="163"/>
      <c r="J11" s="250"/>
      <c r="K11" s="250"/>
      <c r="L11" s="156"/>
      <c r="M11" s="156"/>
      <c r="N11" s="156"/>
      <c r="O11" s="156"/>
      <c r="P11" s="156"/>
      <c r="Q11" s="237"/>
      <c r="R11" s="237"/>
      <c r="S11" s="237"/>
    </row>
    <row r="12" spans="1:27" ht="14.25" customHeight="1">
      <c r="A12" s="236" t="s">
        <v>292</v>
      </c>
      <c r="B12" s="242">
        <v>1</v>
      </c>
      <c r="C12" s="242">
        <v>1</v>
      </c>
      <c r="D12" s="241" t="s">
        <v>291</v>
      </c>
      <c r="E12" s="240" t="s">
        <v>291</v>
      </c>
      <c r="F12" s="160"/>
      <c r="G12" s="160"/>
      <c r="H12" s="163"/>
      <c r="I12" s="239" t="s">
        <v>290</v>
      </c>
      <c r="J12" s="815" t="s">
        <v>225</v>
      </c>
      <c r="K12" s="815"/>
      <c r="L12" s="815"/>
      <c r="M12" s="815"/>
      <c r="N12" s="815"/>
      <c r="O12" s="815"/>
      <c r="P12" s="790"/>
      <c r="Q12" s="790"/>
      <c r="R12" s="822">
        <v>1</v>
      </c>
      <c r="S12" s="823"/>
    </row>
    <row r="13" spans="1:27" ht="14.25" customHeight="1">
      <c r="A13" s="236" t="s">
        <v>289</v>
      </c>
      <c r="B13" s="235">
        <v>4</v>
      </c>
      <c r="C13" s="235">
        <v>4</v>
      </c>
      <c r="D13" s="238">
        <v>4</v>
      </c>
      <c r="E13" s="234"/>
      <c r="F13" s="233"/>
      <c r="G13" s="233"/>
      <c r="H13" s="163"/>
      <c r="I13" s="808" t="s">
        <v>442</v>
      </c>
      <c r="J13" s="808"/>
      <c r="K13" s="808"/>
      <c r="L13" s="808"/>
      <c r="M13" s="808"/>
      <c r="N13" s="808"/>
      <c r="O13" s="808"/>
      <c r="P13" s="156"/>
      <c r="Q13" s="237"/>
      <c r="R13" s="237"/>
      <c r="S13" s="237"/>
    </row>
    <row r="14" spans="1:27" ht="14.25" customHeight="1">
      <c r="A14" s="236" t="s">
        <v>287</v>
      </c>
      <c r="B14" s="573">
        <v>64</v>
      </c>
      <c r="C14" s="573">
        <v>64</v>
      </c>
      <c r="D14" s="573">
        <v>64</v>
      </c>
      <c r="E14" s="574">
        <v>64</v>
      </c>
      <c r="F14" s="233"/>
      <c r="G14" s="233"/>
      <c r="H14" s="163"/>
      <c r="I14" s="226" t="s">
        <v>286</v>
      </c>
      <c r="J14" s="226"/>
      <c r="K14" s="232"/>
      <c r="L14" s="232"/>
      <c r="M14" s="225"/>
      <c r="N14" s="163"/>
      <c r="O14" s="163"/>
      <c r="P14" s="231">
        <v>9</v>
      </c>
      <c r="Q14" s="231">
        <v>1</v>
      </c>
      <c r="R14" s="230">
        <v>1</v>
      </c>
      <c r="S14" s="230">
        <v>1</v>
      </c>
    </row>
    <row r="15" spans="1:27" ht="4.5" customHeight="1" thickBot="1">
      <c r="A15" s="229"/>
      <c r="B15" s="228"/>
      <c r="C15" s="228"/>
      <c r="D15" s="227"/>
      <c r="E15" s="226"/>
      <c r="F15" s="226"/>
      <c r="G15" s="226"/>
      <c r="H15" s="225"/>
      <c r="I15" s="163"/>
      <c r="J15" s="163"/>
      <c r="K15" s="163"/>
      <c r="L15" s="156"/>
      <c r="M15" s="224"/>
      <c r="N15" s="156"/>
      <c r="O15" s="156"/>
      <c r="P15" s="156"/>
      <c r="Q15" s="224"/>
      <c r="R15" s="224"/>
      <c r="S15" s="224"/>
    </row>
    <row r="16" spans="1:27" ht="13.5" customHeight="1">
      <c r="A16" s="795" t="s">
        <v>285</v>
      </c>
      <c r="B16" s="797" t="s">
        <v>284</v>
      </c>
      <c r="C16" s="798"/>
      <c r="D16" s="798"/>
      <c r="E16" s="798"/>
      <c r="F16" s="798"/>
      <c r="G16" s="799"/>
      <c r="H16" s="800" t="s">
        <v>283</v>
      </c>
      <c r="I16" s="801"/>
      <c r="J16" s="801"/>
      <c r="K16" s="801"/>
      <c r="L16" s="802"/>
      <c r="M16" s="800" t="s">
        <v>282</v>
      </c>
      <c r="N16" s="801"/>
      <c r="O16" s="801"/>
      <c r="P16" s="801"/>
      <c r="Q16" s="801"/>
      <c r="R16" s="801"/>
      <c r="S16" s="802"/>
      <c r="U16" s="346"/>
      <c r="V16" s="345"/>
      <c r="W16" s="345"/>
      <c r="X16" s="345"/>
      <c r="Y16" s="345"/>
      <c r="Z16" s="345"/>
      <c r="AA16" s="345"/>
    </row>
    <row r="17" spans="1:27" ht="13.5" customHeight="1">
      <c r="A17" s="796"/>
      <c r="B17" s="803" t="s">
        <v>281</v>
      </c>
      <c r="C17" s="804"/>
      <c r="D17" s="804"/>
      <c r="E17" s="809" t="s">
        <v>280</v>
      </c>
      <c r="F17" s="810"/>
      <c r="G17" s="811"/>
      <c r="H17" s="807" t="s">
        <v>278</v>
      </c>
      <c r="I17" s="792" t="s">
        <v>277</v>
      </c>
      <c r="J17" s="792" t="s">
        <v>276</v>
      </c>
      <c r="K17" s="793" t="s">
        <v>279</v>
      </c>
      <c r="L17" s="794" t="s">
        <v>259</v>
      </c>
      <c r="M17" s="807" t="s">
        <v>278</v>
      </c>
      <c r="N17" s="792" t="s">
        <v>277</v>
      </c>
      <c r="O17" s="792" t="s">
        <v>276</v>
      </c>
      <c r="P17" s="793" t="s">
        <v>275</v>
      </c>
      <c r="Q17" s="792" t="s">
        <v>274</v>
      </c>
      <c r="R17" s="792" t="s">
        <v>273</v>
      </c>
      <c r="S17" s="805" t="s">
        <v>259</v>
      </c>
      <c r="U17" s="346"/>
      <c r="V17" s="345"/>
      <c r="W17" s="345"/>
      <c r="X17" s="345"/>
      <c r="Y17" s="345"/>
      <c r="Z17" s="345"/>
      <c r="AA17" s="345"/>
    </row>
    <row r="18" spans="1:27" ht="70.5" customHeight="1">
      <c r="A18" s="796"/>
      <c r="B18" s="223" t="s">
        <v>271</v>
      </c>
      <c r="C18" s="221" t="s">
        <v>270</v>
      </c>
      <c r="D18" s="221" t="s">
        <v>272</v>
      </c>
      <c r="E18" s="222" t="s">
        <v>271</v>
      </c>
      <c r="F18" s="221" t="s">
        <v>270</v>
      </c>
      <c r="G18" s="220" t="s">
        <v>269</v>
      </c>
      <c r="H18" s="807"/>
      <c r="I18" s="792"/>
      <c r="J18" s="792"/>
      <c r="K18" s="793"/>
      <c r="L18" s="794"/>
      <c r="M18" s="807"/>
      <c r="N18" s="792"/>
      <c r="O18" s="792"/>
      <c r="P18" s="793"/>
      <c r="Q18" s="792"/>
      <c r="R18" s="792"/>
      <c r="S18" s="806"/>
    </row>
    <row r="19" spans="1:27" ht="10.5" customHeight="1">
      <c r="A19" s="219">
        <v>1</v>
      </c>
      <c r="B19" s="218">
        <v>2</v>
      </c>
      <c r="C19" s="217">
        <v>3</v>
      </c>
      <c r="D19" s="217">
        <v>4</v>
      </c>
      <c r="E19" s="214">
        <v>5</v>
      </c>
      <c r="F19" s="217">
        <v>6</v>
      </c>
      <c r="G19" s="216">
        <v>7</v>
      </c>
      <c r="H19" s="215">
        <v>8</v>
      </c>
      <c r="I19" s="214">
        <v>9</v>
      </c>
      <c r="J19" s="214">
        <v>10</v>
      </c>
      <c r="K19" s="214">
        <v>11</v>
      </c>
      <c r="L19" s="213">
        <v>12</v>
      </c>
      <c r="M19" s="215">
        <v>13</v>
      </c>
      <c r="N19" s="214">
        <v>14</v>
      </c>
      <c r="O19" s="214">
        <v>15</v>
      </c>
      <c r="P19" s="214">
        <v>16</v>
      </c>
      <c r="Q19" s="214">
        <v>17</v>
      </c>
      <c r="R19" s="214">
        <v>18</v>
      </c>
      <c r="S19" s="213">
        <v>19</v>
      </c>
    </row>
    <row r="20" spans="1:27" ht="21" customHeight="1">
      <c r="A20" s="212" t="s">
        <v>268</v>
      </c>
      <c r="B20" s="211"/>
      <c r="C20" s="207"/>
      <c r="D20" s="207"/>
      <c r="E20" s="206"/>
      <c r="F20" s="207"/>
      <c r="G20" s="208"/>
      <c r="H20" s="198"/>
      <c r="I20" s="207"/>
      <c r="J20" s="207"/>
      <c r="K20" s="207"/>
      <c r="L20" s="587">
        <f t="shared" ref="L20:L39" si="0">SUM(H20:K20)</f>
        <v>0</v>
      </c>
      <c r="M20" s="198"/>
      <c r="N20" s="207"/>
      <c r="O20" s="207"/>
      <c r="P20" s="207"/>
      <c r="Q20" s="207"/>
      <c r="R20" s="207"/>
      <c r="S20" s="587">
        <f t="shared" ref="S20:S39" si="1">SUM(M20:R20)</f>
        <v>0</v>
      </c>
    </row>
    <row r="21" spans="1:27" ht="14.25" customHeight="1">
      <c r="A21" s="209" t="s">
        <v>266</v>
      </c>
      <c r="B21" s="198"/>
      <c r="C21" s="207"/>
      <c r="D21" s="207"/>
      <c r="E21" s="206"/>
      <c r="F21" s="207"/>
      <c r="G21" s="208"/>
      <c r="H21" s="198"/>
      <c r="I21" s="207"/>
      <c r="J21" s="207"/>
      <c r="K21" s="207"/>
      <c r="L21" s="587">
        <f t="shared" si="0"/>
        <v>0</v>
      </c>
      <c r="M21" s="198"/>
      <c r="N21" s="207"/>
      <c r="O21" s="207"/>
      <c r="P21" s="207"/>
      <c r="Q21" s="207"/>
      <c r="R21" s="207"/>
      <c r="S21" s="587">
        <f t="shared" si="1"/>
        <v>0</v>
      </c>
    </row>
    <row r="22" spans="1:27" ht="14.25" customHeight="1">
      <c r="A22" s="210" t="s">
        <v>267</v>
      </c>
      <c r="B22" s="198"/>
      <c r="C22" s="207"/>
      <c r="D22" s="207"/>
      <c r="E22" s="206"/>
      <c r="F22" s="207"/>
      <c r="G22" s="208"/>
      <c r="H22" s="198"/>
      <c r="I22" s="207"/>
      <c r="J22" s="207"/>
      <c r="K22" s="207"/>
      <c r="L22" s="587">
        <f t="shared" si="0"/>
        <v>0</v>
      </c>
      <c r="M22" s="198"/>
      <c r="N22" s="207"/>
      <c r="O22" s="207"/>
      <c r="P22" s="207"/>
      <c r="Q22" s="206"/>
      <c r="R22" s="206"/>
      <c r="S22" s="587">
        <f t="shared" si="1"/>
        <v>0</v>
      </c>
    </row>
    <row r="23" spans="1:27" ht="14.25" customHeight="1">
      <c r="A23" s="209" t="s">
        <v>266</v>
      </c>
      <c r="B23" s="198"/>
      <c r="C23" s="207"/>
      <c r="D23" s="207"/>
      <c r="E23" s="206"/>
      <c r="F23" s="207"/>
      <c r="G23" s="208"/>
      <c r="H23" s="198"/>
      <c r="I23" s="207"/>
      <c r="J23" s="207"/>
      <c r="K23" s="207"/>
      <c r="L23" s="587">
        <f t="shared" si="0"/>
        <v>0</v>
      </c>
      <c r="M23" s="198"/>
      <c r="N23" s="207"/>
      <c r="O23" s="207"/>
      <c r="P23" s="207"/>
      <c r="Q23" s="206"/>
      <c r="R23" s="206"/>
      <c r="S23" s="587">
        <f t="shared" si="1"/>
        <v>0</v>
      </c>
    </row>
    <row r="24" spans="1:27" ht="14.25" customHeight="1">
      <c r="A24" s="202" t="s">
        <v>265</v>
      </c>
      <c r="B24" s="201">
        <v>7.3250000000000002</v>
      </c>
      <c r="C24" s="197">
        <v>7.3250000000000002</v>
      </c>
      <c r="D24" s="199">
        <v>7.3250000000000002</v>
      </c>
      <c r="E24" s="196">
        <v>7.3250000000000002</v>
      </c>
      <c r="F24" s="197">
        <v>7.3250000000000002</v>
      </c>
      <c r="G24" s="200">
        <v>7.3250000000000002</v>
      </c>
      <c r="H24" s="198">
        <v>26900</v>
      </c>
      <c r="I24" s="197"/>
      <c r="J24" s="197"/>
      <c r="K24" s="199"/>
      <c r="L24" s="587">
        <f t="shared" si="0"/>
        <v>26900</v>
      </c>
      <c r="M24" s="198">
        <v>26900</v>
      </c>
      <c r="N24" s="197"/>
      <c r="O24" s="197"/>
      <c r="P24" s="197"/>
      <c r="Q24" s="196"/>
      <c r="R24" s="196"/>
      <c r="S24" s="587">
        <f t="shared" si="1"/>
        <v>26900</v>
      </c>
    </row>
    <row r="25" spans="1:27" ht="14.25" customHeight="1">
      <c r="A25" s="203" t="s">
        <v>255</v>
      </c>
      <c r="B25" s="201">
        <v>4.7249999999999996</v>
      </c>
      <c r="C25" s="197">
        <v>4.7249999999999996</v>
      </c>
      <c r="D25" s="199">
        <v>4.7249999999999996</v>
      </c>
      <c r="E25" s="196">
        <v>4.7249999999999996</v>
      </c>
      <c r="F25" s="197">
        <v>4.7249999999999996</v>
      </c>
      <c r="G25" s="200">
        <v>4.7249999999999996</v>
      </c>
      <c r="H25" s="198">
        <v>16000</v>
      </c>
      <c r="I25" s="197"/>
      <c r="J25" s="197"/>
      <c r="K25" s="199"/>
      <c r="L25" s="587">
        <f t="shared" si="0"/>
        <v>16000</v>
      </c>
      <c r="M25" s="198">
        <v>16000</v>
      </c>
      <c r="N25" s="197"/>
      <c r="O25" s="197"/>
      <c r="P25" s="197"/>
      <c r="Q25" s="196"/>
      <c r="R25" s="196"/>
      <c r="S25" s="587">
        <f t="shared" si="1"/>
        <v>16000</v>
      </c>
    </row>
    <row r="26" spans="1:27" ht="14.25" customHeight="1">
      <c r="A26" s="205" t="s">
        <v>264</v>
      </c>
      <c r="B26" s="201"/>
      <c r="C26" s="197"/>
      <c r="D26" s="199"/>
      <c r="E26" s="196"/>
      <c r="F26" s="197"/>
      <c r="G26" s="200"/>
      <c r="H26" s="198"/>
      <c r="I26" s="197"/>
      <c r="J26" s="197"/>
      <c r="K26" s="199"/>
      <c r="L26" s="587">
        <f t="shared" si="0"/>
        <v>0</v>
      </c>
      <c r="M26" s="198"/>
      <c r="N26" s="197"/>
      <c r="O26" s="197"/>
      <c r="P26" s="197"/>
      <c r="Q26" s="196"/>
      <c r="R26" s="196"/>
      <c r="S26" s="587">
        <f t="shared" si="1"/>
        <v>0</v>
      </c>
    </row>
    <row r="27" spans="1:27" ht="14.25" customHeight="1">
      <c r="A27" s="203" t="s">
        <v>255</v>
      </c>
      <c r="B27" s="201"/>
      <c r="C27" s="197"/>
      <c r="D27" s="199"/>
      <c r="E27" s="196"/>
      <c r="F27" s="197"/>
      <c r="G27" s="200"/>
      <c r="H27" s="198"/>
      <c r="I27" s="197"/>
      <c r="J27" s="197"/>
      <c r="K27" s="199"/>
      <c r="L27" s="587">
        <f t="shared" si="0"/>
        <v>0</v>
      </c>
      <c r="M27" s="198"/>
      <c r="N27" s="197"/>
      <c r="O27" s="197"/>
      <c r="P27" s="197"/>
      <c r="Q27" s="196"/>
      <c r="R27" s="196"/>
      <c r="S27" s="587">
        <f t="shared" si="1"/>
        <v>0</v>
      </c>
    </row>
    <row r="28" spans="1:27" ht="14.25" customHeight="1">
      <c r="A28" s="202" t="s">
        <v>263</v>
      </c>
      <c r="B28" s="575">
        <v>0.5</v>
      </c>
      <c r="C28" s="576">
        <v>0.5</v>
      </c>
      <c r="D28" s="577">
        <v>0.5</v>
      </c>
      <c r="E28" s="578">
        <v>0.5</v>
      </c>
      <c r="F28" s="576">
        <v>0.5</v>
      </c>
      <c r="G28" s="579">
        <v>0.5</v>
      </c>
      <c r="H28" s="580">
        <v>1100</v>
      </c>
      <c r="I28" s="576"/>
      <c r="J28" s="576"/>
      <c r="K28" s="577"/>
      <c r="L28" s="587">
        <f t="shared" si="0"/>
        <v>1100</v>
      </c>
      <c r="M28" s="580">
        <v>1100</v>
      </c>
      <c r="N28" s="576"/>
      <c r="O28" s="576"/>
      <c r="P28" s="576"/>
      <c r="Q28" s="578"/>
      <c r="R28" s="578"/>
      <c r="S28" s="587">
        <f t="shared" si="1"/>
        <v>1100</v>
      </c>
    </row>
    <row r="29" spans="1:27" ht="14.25" customHeight="1">
      <c r="A29" s="203" t="s">
        <v>255</v>
      </c>
      <c r="B29" s="581"/>
      <c r="C29" s="582"/>
      <c r="D29" s="583"/>
      <c r="E29" s="584"/>
      <c r="F29" s="582"/>
      <c r="G29" s="585"/>
      <c r="H29" s="586"/>
      <c r="I29" s="582"/>
      <c r="J29" s="582"/>
      <c r="K29" s="583"/>
      <c r="L29" s="588">
        <f t="shared" si="0"/>
        <v>0</v>
      </c>
      <c r="M29" s="586"/>
      <c r="N29" s="582"/>
      <c r="O29" s="582"/>
      <c r="P29" s="582"/>
      <c r="Q29" s="584"/>
      <c r="R29" s="584"/>
      <c r="S29" s="588">
        <f t="shared" si="1"/>
        <v>0</v>
      </c>
    </row>
    <row r="30" spans="1:27" ht="14.25" customHeight="1">
      <c r="A30" s="204" t="s">
        <v>262</v>
      </c>
      <c r="B30" s="201"/>
      <c r="C30" s="197"/>
      <c r="D30" s="199"/>
      <c r="E30" s="196"/>
      <c r="F30" s="197"/>
      <c r="G30" s="200"/>
      <c r="H30" s="198"/>
      <c r="I30" s="197"/>
      <c r="J30" s="197"/>
      <c r="K30" s="199"/>
      <c r="L30" s="587">
        <f t="shared" si="0"/>
        <v>0</v>
      </c>
      <c r="M30" s="198"/>
      <c r="N30" s="197"/>
      <c r="O30" s="197"/>
      <c r="P30" s="197"/>
      <c r="Q30" s="196"/>
      <c r="R30" s="196"/>
      <c r="S30" s="587">
        <f t="shared" si="1"/>
        <v>0</v>
      </c>
    </row>
    <row r="31" spans="1:27" ht="14.25" customHeight="1">
      <c r="A31" s="203" t="s">
        <v>255</v>
      </c>
      <c r="B31" s="201"/>
      <c r="C31" s="197"/>
      <c r="D31" s="199"/>
      <c r="E31" s="196"/>
      <c r="F31" s="197"/>
      <c r="G31" s="200"/>
      <c r="H31" s="198"/>
      <c r="I31" s="197"/>
      <c r="J31" s="197"/>
      <c r="K31" s="199"/>
      <c r="L31" s="587">
        <f t="shared" si="0"/>
        <v>0</v>
      </c>
      <c r="M31" s="198"/>
      <c r="N31" s="197"/>
      <c r="O31" s="197"/>
      <c r="P31" s="197"/>
      <c r="Q31" s="196"/>
      <c r="R31" s="196"/>
      <c r="S31" s="587">
        <f t="shared" si="1"/>
        <v>0</v>
      </c>
    </row>
    <row r="32" spans="1:27" ht="14.25" customHeight="1">
      <c r="A32" s="202" t="s">
        <v>261</v>
      </c>
      <c r="B32" s="201">
        <v>8.9</v>
      </c>
      <c r="C32" s="197">
        <v>8.9</v>
      </c>
      <c r="D32" s="199">
        <v>8.9</v>
      </c>
      <c r="E32" s="196">
        <v>8.9</v>
      </c>
      <c r="F32" s="197">
        <v>8.9</v>
      </c>
      <c r="G32" s="200">
        <v>8.9</v>
      </c>
      <c r="H32" s="198">
        <v>15200</v>
      </c>
      <c r="I32" s="197">
        <v>800</v>
      </c>
      <c r="J32" s="197"/>
      <c r="K32" s="199"/>
      <c r="L32" s="587">
        <f t="shared" si="0"/>
        <v>16000</v>
      </c>
      <c r="M32" s="198">
        <v>14514</v>
      </c>
      <c r="N32" s="197">
        <v>800</v>
      </c>
      <c r="O32" s="197"/>
      <c r="P32" s="197"/>
      <c r="Q32" s="196"/>
      <c r="R32" s="196"/>
      <c r="S32" s="587">
        <f t="shared" si="1"/>
        <v>15314</v>
      </c>
    </row>
    <row r="33" spans="1:19" ht="14.25" customHeight="1" thickBot="1">
      <c r="A33" s="195" t="s">
        <v>260</v>
      </c>
      <c r="B33" s="193">
        <v>1.5</v>
      </c>
      <c r="C33" s="191">
        <v>1.5</v>
      </c>
      <c r="D33" s="192">
        <v>1.5</v>
      </c>
      <c r="E33" s="190">
        <v>1.5</v>
      </c>
      <c r="F33" s="191">
        <v>1.5</v>
      </c>
      <c r="G33" s="194">
        <v>1.5</v>
      </c>
      <c r="H33" s="590">
        <v>1825</v>
      </c>
      <c r="I33" s="191"/>
      <c r="J33" s="191"/>
      <c r="K33" s="192"/>
      <c r="L33" s="589">
        <f t="shared" si="0"/>
        <v>1825</v>
      </c>
      <c r="M33" s="591">
        <v>1825</v>
      </c>
      <c r="N33" s="191"/>
      <c r="O33" s="191"/>
      <c r="P33" s="191"/>
      <c r="Q33" s="190"/>
      <c r="R33" s="190"/>
      <c r="S33" s="589">
        <f t="shared" si="1"/>
        <v>1825</v>
      </c>
    </row>
    <row r="34" spans="1:19" ht="18.75" customHeight="1">
      <c r="A34" s="592" t="s">
        <v>259</v>
      </c>
      <c r="B34" s="593">
        <f t="shared" ref="B34:K34" si="2">SUM(B20,B24,B26,B28,B30,B32,B22)</f>
        <v>16.725000000000001</v>
      </c>
      <c r="C34" s="594">
        <f t="shared" si="2"/>
        <v>16.725000000000001</v>
      </c>
      <c r="D34" s="594">
        <f t="shared" si="2"/>
        <v>16.725000000000001</v>
      </c>
      <c r="E34" s="594">
        <f t="shared" si="2"/>
        <v>16.725000000000001</v>
      </c>
      <c r="F34" s="594">
        <f t="shared" si="2"/>
        <v>16.725000000000001</v>
      </c>
      <c r="G34" s="595">
        <f t="shared" si="2"/>
        <v>16.725000000000001</v>
      </c>
      <c r="H34" s="593">
        <f t="shared" si="2"/>
        <v>43200</v>
      </c>
      <c r="I34" s="594">
        <f t="shared" si="2"/>
        <v>800</v>
      </c>
      <c r="J34" s="594">
        <f t="shared" si="2"/>
        <v>0</v>
      </c>
      <c r="K34" s="594">
        <f t="shared" si="2"/>
        <v>0</v>
      </c>
      <c r="L34" s="596">
        <f t="shared" si="0"/>
        <v>44000</v>
      </c>
      <c r="M34" s="593">
        <f t="shared" ref="M34:R34" si="3">SUM(M20,M24,M26,M28,M30,M32,M22)</f>
        <v>42514</v>
      </c>
      <c r="N34" s="594">
        <f t="shared" si="3"/>
        <v>800</v>
      </c>
      <c r="O34" s="594">
        <f t="shared" si="3"/>
        <v>0</v>
      </c>
      <c r="P34" s="594">
        <f t="shared" si="3"/>
        <v>0</v>
      </c>
      <c r="Q34" s="594">
        <f t="shared" si="3"/>
        <v>0</v>
      </c>
      <c r="R34" s="594">
        <f t="shared" si="3"/>
        <v>0</v>
      </c>
      <c r="S34" s="596">
        <f t="shared" si="1"/>
        <v>43314</v>
      </c>
    </row>
    <row r="35" spans="1:19" ht="19.5" customHeight="1" thickBot="1">
      <c r="A35" s="597" t="s">
        <v>258</v>
      </c>
      <c r="B35" s="598">
        <f t="shared" ref="B35:K35" si="4">SUM(B21,B25,B27,B29,B31,B23)</f>
        <v>4.7249999999999996</v>
      </c>
      <c r="C35" s="599">
        <f t="shared" si="4"/>
        <v>4.7249999999999996</v>
      </c>
      <c r="D35" s="599">
        <f t="shared" si="4"/>
        <v>4.7249999999999996</v>
      </c>
      <c r="E35" s="599">
        <f t="shared" si="4"/>
        <v>4.7249999999999996</v>
      </c>
      <c r="F35" s="599">
        <f t="shared" si="4"/>
        <v>4.7249999999999996</v>
      </c>
      <c r="G35" s="600">
        <f t="shared" si="4"/>
        <v>4.7249999999999996</v>
      </c>
      <c r="H35" s="598">
        <f t="shared" si="4"/>
        <v>16000</v>
      </c>
      <c r="I35" s="599">
        <f t="shared" si="4"/>
        <v>0</v>
      </c>
      <c r="J35" s="599">
        <f t="shared" si="4"/>
        <v>0</v>
      </c>
      <c r="K35" s="599">
        <f t="shared" si="4"/>
        <v>0</v>
      </c>
      <c r="L35" s="601">
        <f t="shared" si="0"/>
        <v>16000</v>
      </c>
      <c r="M35" s="598">
        <f t="shared" ref="M35:R35" si="5">SUM(M21,M25,M27,M29,M31,M23)</f>
        <v>16000</v>
      </c>
      <c r="N35" s="599">
        <f t="shared" si="5"/>
        <v>0</v>
      </c>
      <c r="O35" s="599">
        <f t="shared" si="5"/>
        <v>0</v>
      </c>
      <c r="P35" s="599">
        <f t="shared" si="5"/>
        <v>0</v>
      </c>
      <c r="Q35" s="599">
        <f t="shared" si="5"/>
        <v>0</v>
      </c>
      <c r="R35" s="599">
        <f t="shared" si="5"/>
        <v>0</v>
      </c>
      <c r="S35" s="601">
        <f t="shared" si="1"/>
        <v>16000</v>
      </c>
    </row>
    <row r="36" spans="1:19" ht="14.25" customHeight="1">
      <c r="A36" s="602" t="s">
        <v>257</v>
      </c>
      <c r="B36" s="603">
        <f t="shared" ref="B36:K36" si="6">SUM(B20,B24,B26,B22)</f>
        <v>7.3250000000000002</v>
      </c>
      <c r="C36" s="604">
        <f t="shared" si="6"/>
        <v>7.3250000000000002</v>
      </c>
      <c r="D36" s="604">
        <f t="shared" si="6"/>
        <v>7.3250000000000002</v>
      </c>
      <c r="E36" s="604">
        <f t="shared" si="6"/>
        <v>7.3250000000000002</v>
      </c>
      <c r="F36" s="604">
        <f t="shared" si="6"/>
        <v>7.3250000000000002</v>
      </c>
      <c r="G36" s="605">
        <f t="shared" si="6"/>
        <v>7.3250000000000002</v>
      </c>
      <c r="H36" s="603">
        <f t="shared" si="6"/>
        <v>26900</v>
      </c>
      <c r="I36" s="604">
        <f t="shared" si="6"/>
        <v>0</v>
      </c>
      <c r="J36" s="604">
        <f t="shared" si="6"/>
        <v>0</v>
      </c>
      <c r="K36" s="604">
        <f t="shared" si="6"/>
        <v>0</v>
      </c>
      <c r="L36" s="606">
        <f t="shared" si="0"/>
        <v>26900</v>
      </c>
      <c r="M36" s="603">
        <f t="shared" ref="M36:R37" si="7">SUM(M20,M24,M26,M22)</f>
        <v>26900</v>
      </c>
      <c r="N36" s="604">
        <f t="shared" si="7"/>
        <v>0</v>
      </c>
      <c r="O36" s="604">
        <f t="shared" si="7"/>
        <v>0</v>
      </c>
      <c r="P36" s="604">
        <f t="shared" si="7"/>
        <v>0</v>
      </c>
      <c r="Q36" s="604">
        <f t="shared" si="7"/>
        <v>0</v>
      </c>
      <c r="R36" s="604">
        <f t="shared" si="7"/>
        <v>0</v>
      </c>
      <c r="S36" s="606">
        <f t="shared" si="1"/>
        <v>26900</v>
      </c>
    </row>
    <row r="37" spans="1:19" ht="14.25" customHeight="1">
      <c r="A37" s="607" t="s">
        <v>255</v>
      </c>
      <c r="B37" s="608">
        <f t="shared" ref="B37:K37" si="8">SUM(B21,B25,B27,B23)</f>
        <v>4.7249999999999996</v>
      </c>
      <c r="C37" s="609">
        <f t="shared" si="8"/>
        <v>4.7249999999999996</v>
      </c>
      <c r="D37" s="609">
        <f t="shared" si="8"/>
        <v>4.7249999999999996</v>
      </c>
      <c r="E37" s="609">
        <f t="shared" si="8"/>
        <v>4.7249999999999996</v>
      </c>
      <c r="F37" s="609">
        <f t="shared" si="8"/>
        <v>4.7249999999999996</v>
      </c>
      <c r="G37" s="610">
        <f t="shared" si="8"/>
        <v>4.7249999999999996</v>
      </c>
      <c r="H37" s="608">
        <f t="shared" si="8"/>
        <v>16000</v>
      </c>
      <c r="I37" s="609">
        <f t="shared" si="8"/>
        <v>0</v>
      </c>
      <c r="J37" s="609">
        <f t="shared" si="8"/>
        <v>0</v>
      </c>
      <c r="K37" s="609">
        <f t="shared" si="8"/>
        <v>0</v>
      </c>
      <c r="L37" s="611">
        <f t="shared" si="0"/>
        <v>16000</v>
      </c>
      <c r="M37" s="608">
        <f t="shared" si="7"/>
        <v>16000</v>
      </c>
      <c r="N37" s="609">
        <f t="shared" si="7"/>
        <v>0</v>
      </c>
      <c r="O37" s="609">
        <f t="shared" si="7"/>
        <v>0</v>
      </c>
      <c r="P37" s="609">
        <f t="shared" si="7"/>
        <v>0</v>
      </c>
      <c r="Q37" s="609">
        <f t="shared" si="7"/>
        <v>0</v>
      </c>
      <c r="R37" s="609">
        <f t="shared" si="7"/>
        <v>0</v>
      </c>
      <c r="S37" s="611">
        <f t="shared" si="1"/>
        <v>16000</v>
      </c>
    </row>
    <row r="38" spans="1:19" ht="14.25" customHeight="1">
      <c r="A38" s="612" t="s">
        <v>256</v>
      </c>
      <c r="B38" s="608">
        <f t="shared" ref="B38:K38" si="9">SUM(B26,B28,B30)</f>
        <v>0.5</v>
      </c>
      <c r="C38" s="609">
        <f t="shared" si="9"/>
        <v>0.5</v>
      </c>
      <c r="D38" s="609">
        <f t="shared" si="9"/>
        <v>0.5</v>
      </c>
      <c r="E38" s="609">
        <f t="shared" si="9"/>
        <v>0.5</v>
      </c>
      <c r="F38" s="609">
        <f t="shared" si="9"/>
        <v>0.5</v>
      </c>
      <c r="G38" s="610">
        <f t="shared" si="9"/>
        <v>0.5</v>
      </c>
      <c r="H38" s="608">
        <f t="shared" si="9"/>
        <v>1100</v>
      </c>
      <c r="I38" s="609">
        <f t="shared" si="9"/>
        <v>0</v>
      </c>
      <c r="J38" s="609">
        <f t="shared" si="9"/>
        <v>0</v>
      </c>
      <c r="K38" s="609">
        <f t="shared" si="9"/>
        <v>0</v>
      </c>
      <c r="L38" s="611">
        <f t="shared" si="0"/>
        <v>1100</v>
      </c>
      <c r="M38" s="608">
        <f t="shared" ref="M38:R39" si="10">SUM(M26,M28,M30)</f>
        <v>1100</v>
      </c>
      <c r="N38" s="609">
        <f t="shared" si="10"/>
        <v>0</v>
      </c>
      <c r="O38" s="609">
        <f t="shared" si="10"/>
        <v>0</v>
      </c>
      <c r="P38" s="609">
        <f t="shared" si="10"/>
        <v>0</v>
      </c>
      <c r="Q38" s="609">
        <f t="shared" si="10"/>
        <v>0</v>
      </c>
      <c r="R38" s="609">
        <f t="shared" si="10"/>
        <v>0</v>
      </c>
      <c r="S38" s="611">
        <f t="shared" si="1"/>
        <v>1100</v>
      </c>
    </row>
    <row r="39" spans="1:19" ht="14.25" customHeight="1" thickBot="1">
      <c r="A39" s="613" t="s">
        <v>255</v>
      </c>
      <c r="B39" s="614">
        <f t="shared" ref="B39:K39" si="11">SUM(B27,B29,B31)</f>
        <v>0</v>
      </c>
      <c r="C39" s="615">
        <f t="shared" si="11"/>
        <v>0</v>
      </c>
      <c r="D39" s="615">
        <f t="shared" si="11"/>
        <v>0</v>
      </c>
      <c r="E39" s="615">
        <f t="shared" si="11"/>
        <v>0</v>
      </c>
      <c r="F39" s="615">
        <f t="shared" si="11"/>
        <v>0</v>
      </c>
      <c r="G39" s="616">
        <f t="shared" si="11"/>
        <v>0</v>
      </c>
      <c r="H39" s="614">
        <f t="shared" si="11"/>
        <v>0</v>
      </c>
      <c r="I39" s="615">
        <f t="shared" si="11"/>
        <v>0</v>
      </c>
      <c r="J39" s="615">
        <f t="shared" si="11"/>
        <v>0</v>
      </c>
      <c r="K39" s="615">
        <f t="shared" si="11"/>
        <v>0</v>
      </c>
      <c r="L39" s="601">
        <f t="shared" si="0"/>
        <v>0</v>
      </c>
      <c r="M39" s="614">
        <f t="shared" si="10"/>
        <v>0</v>
      </c>
      <c r="N39" s="615">
        <f t="shared" si="10"/>
        <v>0</v>
      </c>
      <c r="O39" s="615">
        <f t="shared" si="10"/>
        <v>0</v>
      </c>
      <c r="P39" s="615">
        <f t="shared" si="10"/>
        <v>0</v>
      </c>
      <c r="Q39" s="615">
        <f t="shared" si="10"/>
        <v>0</v>
      </c>
      <c r="R39" s="615">
        <f t="shared" si="10"/>
        <v>0</v>
      </c>
      <c r="S39" s="601">
        <f t="shared" si="1"/>
        <v>0</v>
      </c>
    </row>
    <row r="40" spans="1:19" ht="0.75" customHeight="1"/>
    <row r="41" spans="1:19" ht="8.25" customHeight="1">
      <c r="A41" s="159" t="s">
        <v>254</v>
      </c>
      <c r="B41" s="159"/>
      <c r="C41" s="159"/>
      <c r="D41" s="163"/>
      <c r="E41" s="163"/>
      <c r="F41" s="163"/>
      <c r="G41" s="163"/>
      <c r="H41" s="163"/>
      <c r="I41" s="163"/>
      <c r="J41" s="163"/>
      <c r="K41" s="163"/>
      <c r="L41" s="156"/>
      <c r="M41" s="156"/>
      <c r="N41" s="156"/>
      <c r="O41" s="156"/>
      <c r="P41" s="156"/>
      <c r="Q41" s="156"/>
      <c r="R41" s="156"/>
      <c r="S41" s="156"/>
    </row>
    <row r="42" spans="1:19" ht="13.5" customHeight="1">
      <c r="A42" s="161" t="s">
        <v>253</v>
      </c>
      <c r="B42" s="161"/>
      <c r="C42" s="161"/>
      <c r="D42" s="156"/>
      <c r="E42" s="162"/>
      <c r="F42" s="162"/>
      <c r="G42" s="162"/>
      <c r="H42" s="162"/>
      <c r="I42" s="162"/>
      <c r="J42" s="161"/>
      <c r="K42" s="789"/>
      <c r="L42" s="789"/>
      <c r="M42" s="789"/>
      <c r="N42" s="789"/>
      <c r="O42" s="789"/>
      <c r="P42" s="789"/>
      <c r="Q42" s="156"/>
      <c r="R42" s="156"/>
      <c r="S42" s="156"/>
    </row>
    <row r="43" spans="1:19" ht="9" customHeight="1">
      <c r="A43" s="790"/>
      <c r="B43" s="790"/>
      <c r="C43" s="160"/>
      <c r="D43" s="156"/>
      <c r="E43" s="156"/>
      <c r="F43" s="791" t="s">
        <v>1</v>
      </c>
      <c r="G43" s="791"/>
      <c r="H43" s="791"/>
      <c r="I43" s="159"/>
      <c r="J43" s="159"/>
      <c r="K43" s="159"/>
      <c r="L43" s="159"/>
      <c r="M43" s="158" t="s">
        <v>0</v>
      </c>
      <c r="N43" s="158"/>
      <c r="O43" s="160"/>
      <c r="P43" s="156"/>
      <c r="Q43" s="156"/>
      <c r="R43" s="156"/>
      <c r="S43" s="156"/>
    </row>
    <row r="44" spans="1:19" ht="5.25" customHeight="1">
      <c r="A44" s="160"/>
      <c r="B44" s="160"/>
      <c r="C44" s="160"/>
      <c r="D44" s="156"/>
      <c r="E44" s="156"/>
      <c r="F44" s="156"/>
      <c r="G44" s="156"/>
      <c r="H44" s="160"/>
      <c r="I44" s="156"/>
      <c r="J44" s="156"/>
      <c r="K44" s="163"/>
      <c r="L44" s="163"/>
      <c r="M44" s="160"/>
      <c r="N44" s="160"/>
      <c r="O44" s="160"/>
      <c r="P44" s="156"/>
      <c r="Q44" s="156"/>
      <c r="R44" s="156"/>
      <c r="S44" s="156"/>
    </row>
    <row r="45" spans="1:19" ht="13.2">
      <c r="A45" s="161" t="s">
        <v>252</v>
      </c>
      <c r="B45" s="161"/>
      <c r="C45" s="161"/>
      <c r="D45" s="156"/>
      <c r="E45" s="162"/>
      <c r="F45" s="162"/>
      <c r="G45" s="162"/>
      <c r="H45" s="162"/>
      <c r="I45" s="162"/>
      <c r="J45" s="161"/>
      <c r="K45" s="789"/>
      <c r="L45" s="789"/>
      <c r="M45" s="789"/>
      <c r="N45" s="789"/>
      <c r="O45" s="789"/>
      <c r="P45" s="789"/>
      <c r="Q45" s="156"/>
      <c r="R45" s="156"/>
      <c r="S45" s="156"/>
    </row>
    <row r="46" spans="1:19" ht="9" customHeight="1">
      <c r="A46" s="790"/>
      <c r="B46" s="790"/>
      <c r="C46" s="160"/>
      <c r="D46" s="156"/>
      <c r="E46" s="156"/>
      <c r="F46" s="791" t="s">
        <v>1</v>
      </c>
      <c r="G46" s="791"/>
      <c r="H46" s="791"/>
      <c r="I46" s="159"/>
      <c r="J46" s="159"/>
      <c r="K46" s="159"/>
      <c r="L46" s="159"/>
      <c r="M46" s="158" t="s">
        <v>0</v>
      </c>
      <c r="N46" s="158"/>
      <c r="O46" s="160"/>
      <c r="P46" s="156"/>
      <c r="Q46" s="156"/>
      <c r="R46" s="156"/>
      <c r="S46" s="156"/>
    </row>
    <row r="47" spans="1:19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50" spans="6:6">
      <c r="F50" s="155" t="s">
        <v>247</v>
      </c>
    </row>
  </sheetData>
  <sheetProtection formatCells="0" formatColumns="0" formatRows="0"/>
  <mergeCells count="37">
    <mergeCell ref="I13:O13"/>
    <mergeCell ref="P12:Q12"/>
    <mergeCell ref="R12:S12"/>
    <mergeCell ref="B2:M2"/>
    <mergeCell ref="A5:S5"/>
    <mergeCell ref="J6:M6"/>
    <mergeCell ref="D7:L7"/>
    <mergeCell ref="E8:L8"/>
    <mergeCell ref="N1:S2"/>
    <mergeCell ref="J9:K9"/>
    <mergeCell ref="B10:C10"/>
    <mergeCell ref="J10:K10"/>
    <mergeCell ref="J12:O12"/>
    <mergeCell ref="Q17:Q18"/>
    <mergeCell ref="R17:R18"/>
    <mergeCell ref="K42:P42"/>
    <mergeCell ref="A43:B43"/>
    <mergeCell ref="A16:A18"/>
    <mergeCell ref="B16:G16"/>
    <mergeCell ref="H16:L16"/>
    <mergeCell ref="M16:S16"/>
    <mergeCell ref="B17:D17"/>
    <mergeCell ref="S17:S18"/>
    <mergeCell ref="M17:M18"/>
    <mergeCell ref="N17:N18"/>
    <mergeCell ref="O17:O18"/>
    <mergeCell ref="F43:H43"/>
    <mergeCell ref="H17:H18"/>
    <mergeCell ref="I17:I18"/>
    <mergeCell ref="K45:P45"/>
    <mergeCell ref="K17:K18"/>
    <mergeCell ref="L17:L18"/>
    <mergeCell ref="P17:P18"/>
    <mergeCell ref="A46:B46"/>
    <mergeCell ref="F46:H46"/>
    <mergeCell ref="J17:J18"/>
    <mergeCell ref="E17:G17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4" workbookViewId="0">
      <selection activeCell="L20" sqref="L20"/>
    </sheetView>
  </sheetViews>
  <sheetFormatPr defaultColWidth="9.109375" defaultRowHeight="14.4"/>
  <cols>
    <col min="1" max="1" width="6.44140625" style="349" customWidth="1"/>
    <col min="2" max="2" width="13.6640625" style="349" customWidth="1"/>
    <col min="3" max="3" width="11.5546875" style="349" customWidth="1"/>
    <col min="4" max="4" width="9.109375" style="349" customWidth="1"/>
    <col min="5" max="5" width="7.109375" style="349" customWidth="1"/>
    <col min="6" max="6" width="13.6640625" style="349" customWidth="1"/>
    <col min="7" max="7" width="10" style="349" customWidth="1"/>
    <col min="8" max="8" width="13.5546875" style="349" customWidth="1"/>
    <col min="9" max="9" width="9.109375" style="349" customWidth="1"/>
    <col min="10" max="16384" width="9.109375" style="348"/>
  </cols>
  <sheetData>
    <row r="2" spans="1:8">
      <c r="A2" s="824" t="s">
        <v>363</v>
      </c>
      <c r="B2" s="824"/>
      <c r="C2" s="824"/>
      <c r="D2" s="824"/>
      <c r="E2" s="824"/>
      <c r="F2" s="824"/>
      <c r="G2" s="824"/>
      <c r="H2" s="824"/>
    </row>
    <row r="3" spans="1:8">
      <c r="A3" s="830" t="s">
        <v>361</v>
      </c>
      <c r="B3" s="830"/>
      <c r="C3" s="830"/>
      <c r="D3" s="830"/>
      <c r="E3" s="830"/>
      <c r="F3" s="830"/>
      <c r="G3" s="830"/>
      <c r="H3" s="830"/>
    </row>
    <row r="6" spans="1:8">
      <c r="A6" s="826" t="s">
        <v>462</v>
      </c>
      <c r="B6" s="826"/>
      <c r="C6" s="826"/>
      <c r="D6" s="826"/>
      <c r="E6" s="826"/>
      <c r="F6" s="826"/>
      <c r="G6" s="826"/>
      <c r="H6" s="826"/>
    </row>
    <row r="9" spans="1:8" ht="15" customHeight="1">
      <c r="A9" s="825" t="s">
        <v>461</v>
      </c>
      <c r="B9" s="825"/>
      <c r="C9" s="825"/>
      <c r="D9" s="825"/>
      <c r="E9" s="825"/>
      <c r="F9" s="825"/>
      <c r="G9" s="825"/>
      <c r="H9" s="825"/>
    </row>
    <row r="10" spans="1:8">
      <c r="D10" s="354"/>
    </row>
    <row r="11" spans="1:8">
      <c r="C11" s="826" t="s">
        <v>460</v>
      </c>
      <c r="D11" s="826"/>
      <c r="E11" s="826"/>
      <c r="F11" s="826"/>
    </row>
    <row r="12" spans="1:8">
      <c r="B12" s="828" t="s">
        <v>459</v>
      </c>
      <c r="C12" s="828"/>
      <c r="D12" s="828"/>
      <c r="E12" s="828"/>
      <c r="F12" s="828"/>
      <c r="G12" s="828"/>
    </row>
    <row r="14" spans="1:8" ht="15" customHeight="1">
      <c r="A14" s="829" t="s">
        <v>458</v>
      </c>
      <c r="B14" s="829"/>
      <c r="C14" s="366" t="s">
        <v>457</v>
      </c>
      <c r="D14" s="365"/>
      <c r="E14" s="365"/>
      <c r="F14" s="365"/>
      <c r="G14" s="365"/>
      <c r="H14" s="365"/>
    </row>
    <row r="15" spans="1:8">
      <c r="A15" s="827" t="s">
        <v>456</v>
      </c>
      <c r="B15" s="827"/>
      <c r="C15" s="827"/>
      <c r="D15" s="827"/>
      <c r="E15" s="827"/>
      <c r="F15" s="827"/>
      <c r="G15" s="827"/>
      <c r="H15" s="827"/>
    </row>
    <row r="16" spans="1:8" ht="28.5" customHeight="1">
      <c r="A16" s="364" t="s">
        <v>455</v>
      </c>
      <c r="B16" s="364" t="s">
        <v>454</v>
      </c>
      <c r="C16" s="833" t="s">
        <v>453</v>
      </c>
      <c r="D16" s="834"/>
      <c r="E16" s="835"/>
      <c r="F16" s="364" t="s">
        <v>452</v>
      </c>
      <c r="G16" s="363" t="s">
        <v>451</v>
      </c>
      <c r="H16" s="363" t="s">
        <v>450</v>
      </c>
    </row>
    <row r="17" spans="1:8">
      <c r="A17" s="359">
        <v>1</v>
      </c>
      <c r="B17" s="358" t="s">
        <v>246</v>
      </c>
      <c r="C17" s="831" t="s">
        <v>446</v>
      </c>
      <c r="D17" s="831"/>
      <c r="E17" s="831"/>
      <c r="F17" s="362" t="s">
        <v>449</v>
      </c>
      <c r="G17" s="361">
        <v>1</v>
      </c>
      <c r="H17" s="360">
        <v>16334.69</v>
      </c>
    </row>
    <row r="18" spans="1:8">
      <c r="A18" s="359"/>
      <c r="B18" s="358"/>
      <c r="C18" s="832" t="s">
        <v>259</v>
      </c>
      <c r="D18" s="832"/>
      <c r="E18" s="832"/>
      <c r="F18" s="357" t="s">
        <v>449</v>
      </c>
      <c r="G18" s="356">
        <v>1</v>
      </c>
      <c r="H18" s="355">
        <f>0+H17</f>
        <v>16334.69</v>
      </c>
    </row>
    <row r="19" spans="1:8">
      <c r="A19" s="359">
        <v>2</v>
      </c>
      <c r="B19" s="358" t="s">
        <v>246</v>
      </c>
      <c r="C19" s="831" t="s">
        <v>446</v>
      </c>
      <c r="D19" s="831"/>
      <c r="E19" s="831"/>
      <c r="F19" s="362" t="s">
        <v>448</v>
      </c>
      <c r="G19" s="361">
        <v>1</v>
      </c>
      <c r="H19" s="360">
        <v>15417.3</v>
      </c>
    </row>
    <row r="20" spans="1:8">
      <c r="A20" s="359"/>
      <c r="B20" s="358"/>
      <c r="C20" s="832" t="s">
        <v>259</v>
      </c>
      <c r="D20" s="832"/>
      <c r="E20" s="832"/>
      <c r="F20" s="357" t="s">
        <v>448</v>
      </c>
      <c r="G20" s="356">
        <v>1</v>
      </c>
      <c r="H20" s="355">
        <f>0+H19</f>
        <v>15417.3</v>
      </c>
    </row>
    <row r="21" spans="1:8">
      <c r="A21" s="359">
        <v>3</v>
      </c>
      <c r="B21" s="358" t="s">
        <v>246</v>
      </c>
      <c r="C21" s="831" t="s">
        <v>446</v>
      </c>
      <c r="D21" s="831"/>
      <c r="E21" s="831"/>
      <c r="F21" s="362" t="s">
        <v>445</v>
      </c>
      <c r="G21" s="361">
        <v>1</v>
      </c>
      <c r="H21" s="360">
        <v>137208.73000000001</v>
      </c>
    </row>
    <row r="22" spans="1:8">
      <c r="A22" s="359"/>
      <c r="B22" s="358"/>
      <c r="C22" s="832" t="s">
        <v>259</v>
      </c>
      <c r="D22" s="832"/>
      <c r="E22" s="832"/>
      <c r="F22" s="357" t="s">
        <v>445</v>
      </c>
      <c r="G22" s="356">
        <v>1</v>
      </c>
      <c r="H22" s="355">
        <f>0+H21</f>
        <v>137208.73000000001</v>
      </c>
    </row>
    <row r="23" spans="1:8">
      <c r="A23" s="359">
        <v>4</v>
      </c>
      <c r="B23" s="358" t="s">
        <v>214</v>
      </c>
      <c r="C23" s="831" t="s">
        <v>447</v>
      </c>
      <c r="D23" s="831"/>
      <c r="E23" s="831"/>
      <c r="F23" s="362" t="s">
        <v>449</v>
      </c>
      <c r="G23" s="361">
        <v>1</v>
      </c>
      <c r="H23" s="360">
        <v>789.19</v>
      </c>
    </row>
    <row r="24" spans="1:8">
      <c r="A24" s="359">
        <v>5</v>
      </c>
      <c r="B24" s="358" t="s">
        <v>214</v>
      </c>
      <c r="C24" s="831" t="s">
        <v>446</v>
      </c>
      <c r="D24" s="831"/>
      <c r="E24" s="831"/>
      <c r="F24" s="362" t="s">
        <v>449</v>
      </c>
      <c r="G24" s="361">
        <v>1</v>
      </c>
      <c r="H24" s="360">
        <v>34127.050000000003</v>
      </c>
    </row>
    <row r="25" spans="1:8">
      <c r="A25" s="359"/>
      <c r="B25" s="358"/>
      <c r="C25" s="832" t="s">
        <v>259</v>
      </c>
      <c r="D25" s="832"/>
      <c r="E25" s="832"/>
      <c r="F25" s="357" t="s">
        <v>449</v>
      </c>
      <c r="G25" s="356">
        <v>1</v>
      </c>
      <c r="H25" s="355">
        <f>0+H23+H24</f>
        <v>34916.240000000005</v>
      </c>
    </row>
    <row r="26" spans="1:8">
      <c r="A26" s="359">
        <v>6</v>
      </c>
      <c r="B26" s="358" t="s">
        <v>214</v>
      </c>
      <c r="C26" s="831" t="s">
        <v>447</v>
      </c>
      <c r="D26" s="831"/>
      <c r="E26" s="831"/>
      <c r="F26" s="362" t="s">
        <v>448</v>
      </c>
      <c r="G26" s="361">
        <v>1</v>
      </c>
      <c r="H26" s="360">
        <v>3054.89</v>
      </c>
    </row>
    <row r="27" spans="1:8">
      <c r="A27" s="359">
        <v>7</v>
      </c>
      <c r="B27" s="358" t="s">
        <v>214</v>
      </c>
      <c r="C27" s="831" t="s">
        <v>446</v>
      </c>
      <c r="D27" s="831"/>
      <c r="E27" s="831"/>
      <c r="F27" s="362" t="s">
        <v>448</v>
      </c>
      <c r="G27" s="361">
        <v>1</v>
      </c>
      <c r="H27" s="360">
        <v>14576.76</v>
      </c>
    </row>
    <row r="28" spans="1:8">
      <c r="A28" s="359"/>
      <c r="B28" s="358"/>
      <c r="C28" s="832" t="s">
        <v>259</v>
      </c>
      <c r="D28" s="832"/>
      <c r="E28" s="832"/>
      <c r="F28" s="357" t="s">
        <v>448</v>
      </c>
      <c r="G28" s="356">
        <v>1</v>
      </c>
      <c r="H28" s="355">
        <f>0+H26+H27</f>
        <v>17631.650000000001</v>
      </c>
    </row>
    <row r="29" spans="1:8">
      <c r="A29" s="359">
        <v>8</v>
      </c>
      <c r="B29" s="358" t="s">
        <v>214</v>
      </c>
      <c r="C29" s="831" t="s">
        <v>447</v>
      </c>
      <c r="D29" s="831"/>
      <c r="E29" s="831"/>
      <c r="F29" s="362" t="s">
        <v>445</v>
      </c>
      <c r="G29" s="361">
        <v>1</v>
      </c>
      <c r="H29" s="360">
        <v>3790.98</v>
      </c>
    </row>
    <row r="30" spans="1:8">
      <c r="A30" s="359">
        <v>9</v>
      </c>
      <c r="B30" s="358" t="s">
        <v>214</v>
      </c>
      <c r="C30" s="831" t="s">
        <v>446</v>
      </c>
      <c r="D30" s="831"/>
      <c r="E30" s="831"/>
      <c r="F30" s="362" t="s">
        <v>445</v>
      </c>
      <c r="G30" s="361">
        <v>1</v>
      </c>
      <c r="H30" s="360">
        <v>88617.96</v>
      </c>
    </row>
    <row r="31" spans="1:8">
      <c r="A31" s="359"/>
      <c r="B31" s="358"/>
      <c r="C31" s="832" t="s">
        <v>259</v>
      </c>
      <c r="D31" s="832"/>
      <c r="E31" s="832"/>
      <c r="F31" s="357" t="s">
        <v>445</v>
      </c>
      <c r="G31" s="356">
        <v>1</v>
      </c>
      <c r="H31" s="355">
        <f>0+H29+H30</f>
        <v>92408.94</v>
      </c>
    </row>
    <row r="32" spans="1:8">
      <c r="A32" s="354"/>
      <c r="B32" s="353"/>
      <c r="C32" s="829"/>
      <c r="D32" s="829"/>
      <c r="E32" s="829"/>
      <c r="F32" s="352"/>
      <c r="G32" s="351"/>
      <c r="H32" s="350"/>
    </row>
    <row r="33" spans="1:8">
      <c r="A33" s="354"/>
      <c r="B33" s="353"/>
      <c r="C33" s="353"/>
      <c r="D33" s="353"/>
      <c r="E33" s="353"/>
      <c r="F33" s="352"/>
      <c r="G33" s="351"/>
      <c r="H33" s="350"/>
    </row>
    <row r="36" spans="1:8">
      <c r="A36" s="829" t="s">
        <v>7</v>
      </c>
      <c r="B36" s="829"/>
      <c r="C36" s="829"/>
      <c r="D36" s="829"/>
      <c r="E36" s="836" t="s">
        <v>6</v>
      </c>
      <c r="F36" s="836"/>
      <c r="G36" s="836"/>
      <c r="H36" s="836"/>
    </row>
    <row r="37" spans="1:8">
      <c r="E37" s="837" t="s">
        <v>444</v>
      </c>
      <c r="F37" s="837"/>
      <c r="G37" s="837"/>
      <c r="H37" s="837"/>
    </row>
    <row r="40" spans="1:8">
      <c r="A40" s="829" t="s">
        <v>4</v>
      </c>
      <c r="B40" s="829"/>
      <c r="C40" s="829"/>
      <c r="D40" s="829"/>
      <c r="E40" s="836" t="s">
        <v>3</v>
      </c>
      <c r="F40" s="836"/>
      <c r="G40" s="836"/>
      <c r="H40" s="836"/>
    </row>
    <row r="41" spans="1:8">
      <c r="E41" s="837" t="s">
        <v>444</v>
      </c>
      <c r="F41" s="837"/>
      <c r="G41" s="837"/>
      <c r="H41" s="837"/>
    </row>
  </sheetData>
  <sheetProtection formatCells="0" formatColumns="0" formatRows="0" insertColumns="0" insertRows="0" insertHyperlinks="0" deleteColumns="0" deleteRows="0" sort="0" autoFilter="0" pivotTables="0"/>
  <mergeCells count="31">
    <mergeCell ref="E41:H41"/>
    <mergeCell ref="C19:E19"/>
    <mergeCell ref="C20:E20"/>
    <mergeCell ref="C21:E21"/>
    <mergeCell ref="C22:E22"/>
    <mergeCell ref="C23:E23"/>
    <mergeCell ref="C30:E30"/>
    <mergeCell ref="C31:E31"/>
    <mergeCell ref="C32:E32"/>
    <mergeCell ref="C25:E25"/>
    <mergeCell ref="C26:E26"/>
    <mergeCell ref="C27:E27"/>
    <mergeCell ref="C28:E28"/>
    <mergeCell ref="C29:E29"/>
    <mergeCell ref="C17:E17"/>
    <mergeCell ref="C18:E18"/>
    <mergeCell ref="A36:D36"/>
    <mergeCell ref="A40:D40"/>
    <mergeCell ref="C16:E16"/>
    <mergeCell ref="C24:E24"/>
    <mergeCell ref="E36:H36"/>
    <mergeCell ref="E37:H37"/>
    <mergeCell ref="E40:H40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C33" sqref="C33"/>
    </sheetView>
  </sheetViews>
  <sheetFormatPr defaultColWidth="9.109375" defaultRowHeight="14.4"/>
  <cols>
    <col min="1" max="1" width="6.44140625" style="349" customWidth="1"/>
    <col min="2" max="2" width="13.6640625" style="349" customWidth="1"/>
    <col min="3" max="3" width="11.5546875" style="349" customWidth="1"/>
    <col min="4" max="4" width="9.109375" style="349" customWidth="1"/>
    <col min="5" max="5" width="7.109375" style="349" customWidth="1"/>
    <col min="6" max="6" width="13.6640625" style="349" customWidth="1"/>
    <col min="7" max="7" width="10" style="349" customWidth="1"/>
    <col min="8" max="8" width="13.5546875" style="349" customWidth="1"/>
    <col min="9" max="9" width="9.109375" style="349" customWidth="1"/>
    <col min="10" max="16384" width="9.109375" style="348"/>
  </cols>
  <sheetData>
    <row r="2" spans="1:8">
      <c r="A2" s="824" t="s">
        <v>363</v>
      </c>
      <c r="B2" s="824"/>
      <c r="C2" s="824"/>
      <c r="D2" s="824"/>
      <c r="E2" s="824"/>
      <c r="F2" s="824"/>
      <c r="G2" s="824"/>
      <c r="H2" s="824"/>
    </row>
    <row r="3" spans="1:8">
      <c r="A3" s="830" t="s">
        <v>361</v>
      </c>
      <c r="B3" s="830"/>
      <c r="C3" s="830"/>
      <c r="D3" s="830"/>
      <c r="E3" s="830"/>
      <c r="F3" s="830"/>
      <c r="G3" s="830"/>
      <c r="H3" s="830"/>
    </row>
    <row r="6" spans="1:8">
      <c r="A6" s="826" t="s">
        <v>462</v>
      </c>
      <c r="B6" s="826"/>
      <c r="C6" s="826"/>
      <c r="D6" s="826"/>
      <c r="E6" s="826"/>
      <c r="F6" s="826"/>
      <c r="G6" s="826"/>
      <c r="H6" s="826"/>
    </row>
    <row r="9" spans="1:8" ht="15" customHeight="1">
      <c r="A9" s="825" t="s">
        <v>461</v>
      </c>
      <c r="B9" s="825"/>
      <c r="C9" s="825"/>
      <c r="D9" s="825"/>
      <c r="E9" s="825"/>
      <c r="F9" s="825"/>
      <c r="G9" s="825"/>
      <c r="H9" s="825"/>
    </row>
    <row r="10" spans="1:8">
      <c r="D10" s="354"/>
    </row>
    <row r="11" spans="1:8">
      <c r="C11" s="826" t="s">
        <v>460</v>
      </c>
      <c r="D11" s="826"/>
      <c r="E11" s="826"/>
      <c r="F11" s="826"/>
    </row>
    <row r="12" spans="1:8">
      <c r="B12" s="828" t="s">
        <v>459</v>
      </c>
      <c r="C12" s="828"/>
      <c r="D12" s="828"/>
      <c r="E12" s="828"/>
      <c r="F12" s="828"/>
      <c r="G12" s="828"/>
    </row>
    <row r="14" spans="1:8" ht="15" customHeight="1">
      <c r="A14" s="829" t="s">
        <v>458</v>
      </c>
      <c r="B14" s="829"/>
      <c r="C14" s="366" t="s">
        <v>457</v>
      </c>
      <c r="D14" s="365"/>
      <c r="E14" s="365"/>
      <c r="F14" s="365"/>
      <c r="G14" s="365"/>
      <c r="H14" s="365"/>
    </row>
    <row r="15" spans="1:8">
      <c r="A15" s="827" t="s">
        <v>456</v>
      </c>
      <c r="B15" s="827"/>
      <c r="C15" s="827"/>
      <c r="D15" s="827"/>
      <c r="E15" s="827"/>
      <c r="F15" s="827"/>
      <c r="G15" s="827"/>
      <c r="H15" s="827"/>
    </row>
    <row r="16" spans="1:8" ht="28.5" customHeight="1">
      <c r="A16" s="364" t="s">
        <v>455</v>
      </c>
      <c r="B16" s="364" t="s">
        <v>454</v>
      </c>
      <c r="C16" s="833" t="s">
        <v>453</v>
      </c>
      <c r="D16" s="834"/>
      <c r="E16" s="835"/>
      <c r="F16" s="364" t="s">
        <v>452</v>
      </c>
      <c r="G16" s="363" t="s">
        <v>451</v>
      </c>
      <c r="H16" s="363" t="s">
        <v>450</v>
      </c>
    </row>
    <row r="17" spans="1:8">
      <c r="A17" s="359">
        <v>1</v>
      </c>
      <c r="B17" s="358" t="s">
        <v>246</v>
      </c>
      <c r="C17" s="831" t="s">
        <v>446</v>
      </c>
      <c r="D17" s="831"/>
      <c r="E17" s="831"/>
      <c r="F17" s="362" t="s">
        <v>247</v>
      </c>
      <c r="G17" s="361" t="s">
        <v>247</v>
      </c>
      <c r="H17" s="360">
        <v>168960.72</v>
      </c>
    </row>
    <row r="18" spans="1:8">
      <c r="A18" s="359"/>
      <c r="B18" s="358"/>
      <c r="C18" s="832" t="s">
        <v>259</v>
      </c>
      <c r="D18" s="832"/>
      <c r="E18" s="832"/>
      <c r="F18" s="357" t="s">
        <v>247</v>
      </c>
      <c r="G18" s="356" t="s">
        <v>247</v>
      </c>
      <c r="H18" s="355">
        <f>0+H17</f>
        <v>168960.72</v>
      </c>
    </row>
    <row r="19" spans="1:8">
      <c r="A19" s="359">
        <v>2</v>
      </c>
      <c r="B19" s="358" t="s">
        <v>214</v>
      </c>
      <c r="C19" s="831" t="s">
        <v>447</v>
      </c>
      <c r="D19" s="831"/>
      <c r="E19" s="831"/>
      <c r="F19" s="362" t="s">
        <v>247</v>
      </c>
      <c r="G19" s="361" t="s">
        <v>247</v>
      </c>
      <c r="H19" s="360">
        <v>7635.06</v>
      </c>
    </row>
    <row r="20" spans="1:8">
      <c r="A20" s="359">
        <v>3</v>
      </c>
      <c r="B20" s="358" t="s">
        <v>214</v>
      </c>
      <c r="C20" s="831" t="s">
        <v>446</v>
      </c>
      <c r="D20" s="831"/>
      <c r="E20" s="831"/>
      <c r="F20" s="362" t="s">
        <v>247</v>
      </c>
      <c r="G20" s="361" t="s">
        <v>247</v>
      </c>
      <c r="H20" s="360">
        <v>137321.76999999999</v>
      </c>
    </row>
    <row r="21" spans="1:8">
      <c r="A21" s="359"/>
      <c r="B21" s="358"/>
      <c r="C21" s="832" t="s">
        <v>259</v>
      </c>
      <c r="D21" s="832"/>
      <c r="E21" s="832"/>
      <c r="F21" s="357" t="s">
        <v>247</v>
      </c>
      <c r="G21" s="356" t="s">
        <v>247</v>
      </c>
      <c r="H21" s="355">
        <f>0+H19+H20</f>
        <v>144956.82999999999</v>
      </c>
    </row>
    <row r="22" spans="1:8">
      <c r="A22" s="354"/>
      <c r="B22" s="353"/>
      <c r="C22" s="829"/>
      <c r="D22" s="829"/>
      <c r="E22" s="829"/>
      <c r="F22" s="352"/>
      <c r="G22" s="351"/>
      <c r="H22" s="350"/>
    </row>
    <row r="23" spans="1:8">
      <c r="A23" s="354"/>
      <c r="B23" s="353"/>
      <c r="C23" s="353"/>
      <c r="D23" s="353"/>
      <c r="E23" s="353"/>
      <c r="F23" s="352"/>
      <c r="G23" s="351"/>
      <c r="H23" s="350"/>
    </row>
    <row r="26" spans="1:8">
      <c r="A26" s="829" t="s">
        <v>7</v>
      </c>
      <c r="B26" s="829"/>
      <c r="C26" s="829"/>
      <c r="D26" s="829"/>
      <c r="E26" s="836" t="s">
        <v>6</v>
      </c>
      <c r="F26" s="836"/>
      <c r="G26" s="836"/>
      <c r="H26" s="836"/>
    </row>
    <row r="27" spans="1:8">
      <c r="E27" s="837" t="s">
        <v>444</v>
      </c>
      <c r="F27" s="837"/>
      <c r="G27" s="837"/>
      <c r="H27" s="837"/>
    </row>
    <row r="30" spans="1:8">
      <c r="A30" s="829" t="s">
        <v>4</v>
      </c>
      <c r="B30" s="829"/>
      <c r="C30" s="829"/>
      <c r="D30" s="829"/>
      <c r="E30" s="836" t="s">
        <v>3</v>
      </c>
      <c r="F30" s="836"/>
      <c r="G30" s="836"/>
      <c r="H30" s="836"/>
    </row>
    <row r="31" spans="1:8">
      <c r="E31" s="837" t="s">
        <v>444</v>
      </c>
      <c r="F31" s="837"/>
      <c r="G31" s="837"/>
      <c r="H31" s="837"/>
    </row>
  </sheetData>
  <sheetProtection formatCells="0" formatColumns="0" formatRows="0" insertColumns="0" insertRows="0" insertHyperlinks="0" deleteColumns="0" deleteRows="0" sort="0" autoFilter="0" pivotTables="0"/>
  <mergeCells count="21"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  <mergeCell ref="E26:H26"/>
    <mergeCell ref="A2:H2"/>
    <mergeCell ref="A9:H9"/>
    <mergeCell ref="C11:F11"/>
    <mergeCell ref="A15:H15"/>
    <mergeCell ref="B12:G12"/>
    <mergeCell ref="A14:B14"/>
    <mergeCell ref="A6:H6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3" workbookViewId="0">
      <selection activeCell="E41" sqref="E41"/>
    </sheetView>
  </sheetViews>
  <sheetFormatPr defaultColWidth="9.109375" defaultRowHeight="14.4"/>
  <cols>
    <col min="1" max="1" width="6.44140625" style="349" customWidth="1"/>
    <col min="2" max="2" width="13.6640625" style="349" customWidth="1"/>
    <col min="3" max="3" width="11.5546875" style="349" customWidth="1"/>
    <col min="4" max="4" width="9.109375" style="349" customWidth="1"/>
    <col min="5" max="5" width="7.109375" style="349" customWidth="1"/>
    <col min="6" max="6" width="13.6640625" style="349" customWidth="1"/>
    <col min="7" max="7" width="10" style="349" customWidth="1"/>
    <col min="8" max="8" width="13.5546875" style="349" customWidth="1"/>
    <col min="9" max="9" width="9.109375" style="349" customWidth="1"/>
    <col min="10" max="16384" width="9.109375" style="348"/>
  </cols>
  <sheetData>
    <row r="2" spans="1:8">
      <c r="A2" s="824" t="s">
        <v>363</v>
      </c>
      <c r="B2" s="824"/>
      <c r="C2" s="824"/>
      <c r="D2" s="824"/>
      <c r="E2" s="824"/>
      <c r="F2" s="824"/>
      <c r="G2" s="824"/>
      <c r="H2" s="824"/>
    </row>
    <row r="3" spans="1:8">
      <c r="A3" s="830" t="s">
        <v>361</v>
      </c>
      <c r="B3" s="830"/>
      <c r="C3" s="830"/>
      <c r="D3" s="830"/>
      <c r="E3" s="830"/>
      <c r="F3" s="830"/>
      <c r="G3" s="830"/>
      <c r="H3" s="830"/>
    </row>
    <row r="6" spans="1:8">
      <c r="A6" s="826" t="s">
        <v>462</v>
      </c>
      <c r="B6" s="826"/>
      <c r="C6" s="826"/>
      <c r="D6" s="826"/>
      <c r="E6" s="826"/>
      <c r="F6" s="826"/>
      <c r="G6" s="826"/>
      <c r="H6" s="826"/>
    </row>
    <row r="9" spans="1:8" ht="15" customHeight="1">
      <c r="A9" s="825" t="s">
        <v>466</v>
      </c>
      <c r="B9" s="825"/>
      <c r="C9" s="825"/>
      <c r="D9" s="825"/>
      <c r="E9" s="825"/>
      <c r="F9" s="825"/>
      <c r="G9" s="825"/>
      <c r="H9" s="825"/>
    </row>
    <row r="10" spans="1:8">
      <c r="D10" s="354"/>
    </row>
    <row r="11" spans="1:8">
      <c r="C11" s="826" t="s">
        <v>460</v>
      </c>
      <c r="D11" s="826"/>
      <c r="E11" s="826"/>
      <c r="F11" s="826"/>
    </row>
    <row r="12" spans="1:8">
      <c r="B12" s="828" t="s">
        <v>459</v>
      </c>
      <c r="C12" s="828"/>
      <c r="D12" s="828"/>
      <c r="E12" s="828"/>
      <c r="F12" s="828"/>
      <c r="G12" s="828"/>
    </row>
    <row r="14" spans="1:8" ht="15" customHeight="1">
      <c r="A14" s="829" t="s">
        <v>458</v>
      </c>
      <c r="B14" s="829"/>
      <c r="C14" s="366" t="s">
        <v>457</v>
      </c>
      <c r="D14" s="365"/>
      <c r="E14" s="365"/>
      <c r="F14" s="365"/>
      <c r="G14" s="365"/>
      <c r="H14" s="365"/>
    </row>
    <row r="15" spans="1:8">
      <c r="A15" s="827" t="s">
        <v>465</v>
      </c>
      <c r="B15" s="827"/>
      <c r="C15" s="827"/>
      <c r="D15" s="827"/>
      <c r="E15" s="827"/>
      <c r="F15" s="827"/>
      <c r="G15" s="827"/>
      <c r="H15" s="827"/>
    </row>
    <row r="16" spans="1:8" ht="28.5" customHeight="1">
      <c r="A16" s="364" t="s">
        <v>455</v>
      </c>
      <c r="B16" s="364" t="s">
        <v>454</v>
      </c>
      <c r="C16" s="833" t="s">
        <v>453</v>
      </c>
      <c r="D16" s="834"/>
      <c r="E16" s="835"/>
      <c r="F16" s="364" t="s">
        <v>452</v>
      </c>
      <c r="G16" s="363" t="s">
        <v>451</v>
      </c>
      <c r="H16" s="363" t="s">
        <v>450</v>
      </c>
    </row>
    <row r="17" spans="1:8">
      <c r="A17" s="359">
        <v>1</v>
      </c>
      <c r="B17" s="358" t="s">
        <v>246</v>
      </c>
      <c r="C17" s="831" t="s">
        <v>464</v>
      </c>
      <c r="D17" s="831"/>
      <c r="E17" s="831"/>
      <c r="F17" s="362" t="s">
        <v>247</v>
      </c>
      <c r="G17" s="361" t="s">
        <v>247</v>
      </c>
      <c r="H17" s="360">
        <v>35758.089999999997</v>
      </c>
    </row>
    <row r="18" spans="1:8">
      <c r="A18" s="359">
        <v>2</v>
      </c>
      <c r="B18" s="358" t="s">
        <v>246</v>
      </c>
      <c r="C18" s="831" t="s">
        <v>463</v>
      </c>
      <c r="D18" s="831"/>
      <c r="E18" s="831"/>
      <c r="F18" s="362" t="s">
        <v>247</v>
      </c>
      <c r="G18" s="361" t="s">
        <v>247</v>
      </c>
      <c r="H18" s="360">
        <v>511.15</v>
      </c>
    </row>
    <row r="19" spans="1:8">
      <c r="A19" s="359"/>
      <c r="B19" s="358"/>
      <c r="C19" s="832" t="s">
        <v>259</v>
      </c>
      <c r="D19" s="832"/>
      <c r="E19" s="832"/>
      <c r="F19" s="357" t="s">
        <v>247</v>
      </c>
      <c r="G19" s="356" t="s">
        <v>247</v>
      </c>
      <c r="H19" s="355">
        <f>0+H17</f>
        <v>35758.089999999997</v>
      </c>
    </row>
    <row r="20" spans="1:8">
      <c r="A20" s="359">
        <v>3</v>
      </c>
      <c r="B20" s="358" t="s">
        <v>214</v>
      </c>
      <c r="C20" s="831" t="s">
        <v>447</v>
      </c>
      <c r="D20" s="831"/>
      <c r="E20" s="831"/>
      <c r="F20" s="362" t="s">
        <v>247</v>
      </c>
      <c r="G20" s="361" t="s">
        <v>247</v>
      </c>
      <c r="H20" s="360">
        <v>634.74</v>
      </c>
    </row>
    <row r="21" spans="1:8">
      <c r="A21" s="359">
        <v>4</v>
      </c>
      <c r="B21" s="358" t="s">
        <v>214</v>
      </c>
      <c r="C21" s="831" t="s">
        <v>446</v>
      </c>
      <c r="D21" s="831"/>
      <c r="E21" s="831"/>
      <c r="F21" s="362" t="s">
        <v>247</v>
      </c>
      <c r="G21" s="361" t="s">
        <v>247</v>
      </c>
      <c r="H21" s="360">
        <v>2565.27</v>
      </c>
    </row>
    <row r="22" spans="1:8">
      <c r="A22" s="359">
        <v>5</v>
      </c>
      <c r="B22" s="358" t="s">
        <v>214</v>
      </c>
      <c r="C22" s="831" t="s">
        <v>464</v>
      </c>
      <c r="D22" s="831"/>
      <c r="E22" s="831"/>
      <c r="F22" s="362" t="s">
        <v>247</v>
      </c>
      <c r="G22" s="361" t="s">
        <v>247</v>
      </c>
      <c r="H22" s="360">
        <v>12419.52</v>
      </c>
    </row>
    <row r="23" spans="1:8">
      <c r="A23" s="359">
        <v>6</v>
      </c>
      <c r="B23" s="358" t="s">
        <v>214</v>
      </c>
      <c r="C23" s="831" t="s">
        <v>463</v>
      </c>
      <c r="D23" s="831"/>
      <c r="E23" s="831"/>
      <c r="F23" s="362" t="s">
        <v>247</v>
      </c>
      <c r="G23" s="361" t="s">
        <v>247</v>
      </c>
      <c r="H23" s="360">
        <v>177.48</v>
      </c>
    </row>
    <row r="24" spans="1:8">
      <c r="A24" s="359"/>
      <c r="B24" s="358"/>
      <c r="C24" s="832" t="s">
        <v>259</v>
      </c>
      <c r="D24" s="832"/>
      <c r="E24" s="832"/>
      <c r="F24" s="357" t="s">
        <v>247</v>
      </c>
      <c r="G24" s="356" t="s">
        <v>247</v>
      </c>
      <c r="H24" s="355">
        <f>0+H20+H21+H22</f>
        <v>15619.53</v>
      </c>
    </row>
    <row r="25" spans="1:8">
      <c r="A25" s="354"/>
      <c r="B25" s="353"/>
      <c r="C25" s="829"/>
      <c r="D25" s="829"/>
      <c r="E25" s="829"/>
      <c r="F25" s="352"/>
      <c r="G25" s="351"/>
      <c r="H25" s="350"/>
    </row>
    <row r="26" spans="1:8">
      <c r="A26" s="354"/>
      <c r="B26" s="353"/>
      <c r="C26" s="353"/>
      <c r="D26" s="353"/>
      <c r="E26" s="353"/>
      <c r="F26" s="352"/>
      <c r="G26" s="351"/>
      <c r="H26" s="350"/>
    </row>
    <row r="29" spans="1:8">
      <c r="A29" s="829" t="s">
        <v>7</v>
      </c>
      <c r="B29" s="829"/>
      <c r="C29" s="829"/>
      <c r="D29" s="829"/>
      <c r="E29" s="836" t="s">
        <v>6</v>
      </c>
      <c r="F29" s="836"/>
      <c r="G29" s="836"/>
      <c r="H29" s="836"/>
    </row>
    <row r="30" spans="1:8">
      <c r="E30" s="837" t="s">
        <v>444</v>
      </c>
      <c r="F30" s="837"/>
      <c r="G30" s="837"/>
      <c r="H30" s="837"/>
    </row>
    <row r="33" spans="1:8">
      <c r="A33" s="829" t="s">
        <v>4</v>
      </c>
      <c r="B33" s="829"/>
      <c r="C33" s="829"/>
      <c r="D33" s="829"/>
      <c r="E33" s="836" t="s">
        <v>3</v>
      </c>
      <c r="F33" s="836"/>
      <c r="G33" s="836"/>
      <c r="H33" s="836"/>
    </row>
    <row r="34" spans="1:8">
      <c r="E34" s="837" t="s">
        <v>444</v>
      </c>
      <c r="F34" s="837"/>
      <c r="G34" s="837"/>
      <c r="H34" s="837"/>
    </row>
  </sheetData>
  <sheetProtection formatCells="0" formatColumns="0" formatRows="0" insertColumns="0" insertRows="0" insertHyperlinks="0" deleteColumns="0" deleteRows="0" sort="0" autoFilter="0" pivotTables="0"/>
  <mergeCells count="24">
    <mergeCell ref="E34:H34"/>
    <mergeCell ref="C17:E17"/>
    <mergeCell ref="C18:E18"/>
    <mergeCell ref="A29:D29"/>
    <mergeCell ref="A33:D33"/>
    <mergeCell ref="C23:E23"/>
    <mergeCell ref="C24:E24"/>
    <mergeCell ref="C25:E25"/>
    <mergeCell ref="E29:H29"/>
    <mergeCell ref="E30:H30"/>
    <mergeCell ref="E33:H33"/>
    <mergeCell ref="C16:E16"/>
    <mergeCell ref="C19:E19"/>
    <mergeCell ref="C20:E20"/>
    <mergeCell ref="C21:E21"/>
    <mergeCell ref="C22:E22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I30" sqref="I30"/>
    </sheetView>
  </sheetViews>
  <sheetFormatPr defaultColWidth="9.109375" defaultRowHeight="14.4"/>
  <cols>
    <col min="1" max="1" width="6.44140625" style="349" customWidth="1"/>
    <col min="2" max="2" width="13.6640625" style="349" customWidth="1"/>
    <col min="3" max="3" width="11.5546875" style="349" customWidth="1"/>
    <col min="4" max="4" width="9.109375" style="349" customWidth="1"/>
    <col min="5" max="5" width="7.109375" style="349" customWidth="1"/>
    <col min="6" max="6" width="13.6640625" style="349" customWidth="1"/>
    <col min="7" max="7" width="10" style="349" customWidth="1"/>
    <col min="8" max="8" width="13.5546875" style="349" customWidth="1"/>
    <col min="9" max="9" width="9.109375" style="349" customWidth="1"/>
    <col min="10" max="16384" width="9.109375" style="348"/>
  </cols>
  <sheetData>
    <row r="2" spans="1:8">
      <c r="A2" s="824" t="s">
        <v>363</v>
      </c>
      <c r="B2" s="824"/>
      <c r="C2" s="824"/>
      <c r="D2" s="824"/>
      <c r="E2" s="824"/>
      <c r="F2" s="824"/>
      <c r="G2" s="824"/>
      <c r="H2" s="824"/>
    </row>
    <row r="3" spans="1:8">
      <c r="A3" s="830" t="s">
        <v>361</v>
      </c>
      <c r="B3" s="830"/>
      <c r="C3" s="830"/>
      <c r="D3" s="830"/>
      <c r="E3" s="830"/>
      <c r="F3" s="830"/>
      <c r="G3" s="830"/>
      <c r="H3" s="830"/>
    </row>
    <row r="6" spans="1:8">
      <c r="A6" s="826" t="s">
        <v>462</v>
      </c>
      <c r="B6" s="826"/>
      <c r="C6" s="826"/>
      <c r="D6" s="826"/>
      <c r="E6" s="826"/>
      <c r="F6" s="826"/>
      <c r="G6" s="826"/>
      <c r="H6" s="826"/>
    </row>
    <row r="9" spans="1:8" ht="15" customHeight="1">
      <c r="A9" s="825" t="s">
        <v>466</v>
      </c>
      <c r="B9" s="825"/>
      <c r="C9" s="825"/>
      <c r="D9" s="825"/>
      <c r="E9" s="825"/>
      <c r="F9" s="825"/>
      <c r="G9" s="825"/>
      <c r="H9" s="825"/>
    </row>
    <row r="10" spans="1:8">
      <c r="D10" s="354"/>
    </row>
    <row r="11" spans="1:8">
      <c r="C11" s="826" t="s">
        <v>460</v>
      </c>
      <c r="D11" s="826"/>
      <c r="E11" s="826"/>
      <c r="F11" s="826"/>
    </row>
    <row r="12" spans="1:8">
      <c r="B12" s="828" t="s">
        <v>459</v>
      </c>
      <c r="C12" s="828"/>
      <c r="D12" s="828"/>
      <c r="E12" s="828"/>
      <c r="F12" s="828"/>
      <c r="G12" s="828"/>
    </row>
    <row r="14" spans="1:8" ht="15" customHeight="1">
      <c r="A14" s="829" t="s">
        <v>458</v>
      </c>
      <c r="B14" s="829"/>
      <c r="C14" s="366" t="s">
        <v>457</v>
      </c>
      <c r="D14" s="365"/>
      <c r="E14" s="365"/>
      <c r="F14" s="365"/>
      <c r="G14" s="365"/>
      <c r="H14" s="365"/>
    </row>
    <row r="15" spans="1:8">
      <c r="A15" s="827" t="s">
        <v>465</v>
      </c>
      <c r="B15" s="827"/>
      <c r="C15" s="827"/>
      <c r="D15" s="827"/>
      <c r="E15" s="827"/>
      <c r="F15" s="827"/>
      <c r="G15" s="827"/>
      <c r="H15" s="827"/>
    </row>
    <row r="16" spans="1:8" ht="28.5" customHeight="1">
      <c r="A16" s="364" t="s">
        <v>455</v>
      </c>
      <c r="B16" s="364" t="s">
        <v>454</v>
      </c>
      <c r="C16" s="833" t="s">
        <v>453</v>
      </c>
      <c r="D16" s="834"/>
      <c r="E16" s="835"/>
      <c r="F16" s="364" t="s">
        <v>452</v>
      </c>
      <c r="G16" s="363" t="s">
        <v>451</v>
      </c>
      <c r="H16" s="363" t="s">
        <v>450</v>
      </c>
    </row>
    <row r="17" spans="1:8">
      <c r="A17" s="359">
        <v>1</v>
      </c>
      <c r="B17" s="358" t="s">
        <v>246</v>
      </c>
      <c r="C17" s="831" t="s">
        <v>464</v>
      </c>
      <c r="D17" s="831"/>
      <c r="E17" s="831"/>
      <c r="F17" s="362" t="s">
        <v>449</v>
      </c>
      <c r="G17" s="361">
        <v>1</v>
      </c>
      <c r="H17" s="360">
        <v>3548.64</v>
      </c>
    </row>
    <row r="18" spans="1:8">
      <c r="A18" s="359">
        <v>2</v>
      </c>
      <c r="B18" s="358" t="s">
        <v>246</v>
      </c>
      <c r="C18" s="831" t="s">
        <v>463</v>
      </c>
      <c r="D18" s="831"/>
      <c r="E18" s="831"/>
      <c r="F18" s="362" t="s">
        <v>449</v>
      </c>
      <c r="G18" s="361">
        <v>1</v>
      </c>
      <c r="H18" s="360">
        <v>50.71</v>
      </c>
    </row>
    <row r="19" spans="1:8">
      <c r="A19" s="359"/>
      <c r="B19" s="358"/>
      <c r="C19" s="832" t="s">
        <v>259</v>
      </c>
      <c r="D19" s="832"/>
      <c r="E19" s="832"/>
      <c r="F19" s="357" t="s">
        <v>449</v>
      </c>
      <c r="G19" s="356">
        <v>1</v>
      </c>
      <c r="H19" s="355">
        <f>0+H17</f>
        <v>3548.64</v>
      </c>
    </row>
    <row r="20" spans="1:8">
      <c r="A20" s="359">
        <v>3</v>
      </c>
      <c r="B20" s="358" t="s">
        <v>246</v>
      </c>
      <c r="C20" s="831" t="s">
        <v>464</v>
      </c>
      <c r="D20" s="831"/>
      <c r="E20" s="831"/>
      <c r="F20" s="362" t="s">
        <v>448</v>
      </c>
      <c r="G20" s="361">
        <v>1</v>
      </c>
      <c r="H20" s="360">
        <v>3083.95</v>
      </c>
    </row>
    <row r="21" spans="1:8">
      <c r="A21" s="359">
        <v>4</v>
      </c>
      <c r="B21" s="358" t="s">
        <v>246</v>
      </c>
      <c r="C21" s="831" t="s">
        <v>463</v>
      </c>
      <c r="D21" s="831"/>
      <c r="E21" s="831"/>
      <c r="F21" s="362" t="s">
        <v>448</v>
      </c>
      <c r="G21" s="361">
        <v>1</v>
      </c>
      <c r="H21" s="360">
        <v>44.07</v>
      </c>
    </row>
    <row r="22" spans="1:8">
      <c r="A22" s="359"/>
      <c r="B22" s="358"/>
      <c r="C22" s="832" t="s">
        <v>259</v>
      </c>
      <c r="D22" s="832"/>
      <c r="E22" s="832"/>
      <c r="F22" s="357" t="s">
        <v>448</v>
      </c>
      <c r="G22" s="356">
        <v>1</v>
      </c>
      <c r="H22" s="355">
        <f>0+H20</f>
        <v>3083.95</v>
      </c>
    </row>
    <row r="23" spans="1:8">
      <c r="A23" s="359">
        <v>5</v>
      </c>
      <c r="B23" s="358" t="s">
        <v>246</v>
      </c>
      <c r="C23" s="831" t="s">
        <v>464</v>
      </c>
      <c r="D23" s="831"/>
      <c r="E23" s="831"/>
      <c r="F23" s="362" t="s">
        <v>445</v>
      </c>
      <c r="G23" s="361">
        <v>1</v>
      </c>
      <c r="H23" s="360">
        <v>29125.5</v>
      </c>
    </row>
    <row r="24" spans="1:8">
      <c r="A24" s="359">
        <v>6</v>
      </c>
      <c r="B24" s="358" t="s">
        <v>246</v>
      </c>
      <c r="C24" s="831" t="s">
        <v>463</v>
      </c>
      <c r="D24" s="831"/>
      <c r="E24" s="831"/>
      <c r="F24" s="362" t="s">
        <v>445</v>
      </c>
      <c r="G24" s="361">
        <v>1</v>
      </c>
      <c r="H24" s="360">
        <v>416.37</v>
      </c>
    </row>
    <row r="25" spans="1:8">
      <c r="A25" s="359"/>
      <c r="B25" s="358"/>
      <c r="C25" s="832" t="s">
        <v>259</v>
      </c>
      <c r="D25" s="832"/>
      <c r="E25" s="832"/>
      <c r="F25" s="357" t="s">
        <v>445</v>
      </c>
      <c r="G25" s="356">
        <v>1</v>
      </c>
      <c r="H25" s="355">
        <f>0+H23</f>
        <v>29125.5</v>
      </c>
    </row>
    <row r="26" spans="1:8">
      <c r="A26" s="359">
        <v>7</v>
      </c>
      <c r="B26" s="358" t="s">
        <v>214</v>
      </c>
      <c r="C26" s="831" t="s">
        <v>447</v>
      </c>
      <c r="D26" s="831"/>
      <c r="E26" s="831"/>
      <c r="F26" s="362" t="s">
        <v>449</v>
      </c>
      <c r="G26" s="361">
        <v>1</v>
      </c>
      <c r="H26" s="360">
        <v>16.649999999999999</v>
      </c>
    </row>
    <row r="27" spans="1:8">
      <c r="A27" s="359">
        <v>8</v>
      </c>
      <c r="B27" s="358" t="s">
        <v>214</v>
      </c>
      <c r="C27" s="831" t="s">
        <v>446</v>
      </c>
      <c r="D27" s="831"/>
      <c r="E27" s="831"/>
      <c r="F27" s="362" t="s">
        <v>449</v>
      </c>
      <c r="G27" s="361">
        <v>1</v>
      </c>
      <c r="H27" s="360">
        <v>380.14</v>
      </c>
    </row>
    <row r="28" spans="1:8">
      <c r="A28" s="359">
        <v>9</v>
      </c>
      <c r="B28" s="358" t="s">
        <v>214</v>
      </c>
      <c r="C28" s="831" t="s">
        <v>464</v>
      </c>
      <c r="D28" s="831"/>
      <c r="E28" s="831"/>
      <c r="F28" s="362" t="s">
        <v>449</v>
      </c>
      <c r="G28" s="361">
        <v>1</v>
      </c>
      <c r="H28" s="360">
        <v>1460.33</v>
      </c>
    </row>
    <row r="29" spans="1:8">
      <c r="A29" s="359">
        <v>10</v>
      </c>
      <c r="B29" s="358" t="s">
        <v>214</v>
      </c>
      <c r="C29" s="831" t="s">
        <v>463</v>
      </c>
      <c r="D29" s="831"/>
      <c r="E29" s="831"/>
      <c r="F29" s="362" t="s">
        <v>449</v>
      </c>
      <c r="G29" s="361">
        <v>1</v>
      </c>
      <c r="H29" s="360">
        <v>20.87</v>
      </c>
    </row>
    <row r="30" spans="1:8">
      <c r="A30" s="359"/>
      <c r="B30" s="358"/>
      <c r="C30" s="832" t="s">
        <v>259</v>
      </c>
      <c r="D30" s="832"/>
      <c r="E30" s="832"/>
      <c r="F30" s="357" t="s">
        <v>449</v>
      </c>
      <c r="G30" s="356">
        <v>1</v>
      </c>
      <c r="H30" s="355">
        <f>0+H26+H27+H28</f>
        <v>1857.12</v>
      </c>
    </row>
    <row r="31" spans="1:8">
      <c r="A31" s="359">
        <v>11</v>
      </c>
      <c r="B31" s="358" t="s">
        <v>214</v>
      </c>
      <c r="C31" s="831" t="s">
        <v>446</v>
      </c>
      <c r="D31" s="831"/>
      <c r="E31" s="831"/>
      <c r="F31" s="362" t="s">
        <v>448</v>
      </c>
      <c r="G31" s="361">
        <v>1</v>
      </c>
      <c r="H31" s="360">
        <v>92.15</v>
      </c>
    </row>
    <row r="32" spans="1:8">
      <c r="A32" s="359">
        <v>12</v>
      </c>
      <c r="B32" s="358" t="s">
        <v>214</v>
      </c>
      <c r="C32" s="831" t="s">
        <v>464</v>
      </c>
      <c r="D32" s="831"/>
      <c r="E32" s="831"/>
      <c r="F32" s="362" t="s">
        <v>448</v>
      </c>
      <c r="G32" s="361">
        <v>1</v>
      </c>
      <c r="H32" s="360">
        <v>782.61</v>
      </c>
    </row>
    <row r="33" spans="1:8">
      <c r="A33" s="359">
        <v>13</v>
      </c>
      <c r="B33" s="358" t="s">
        <v>214</v>
      </c>
      <c r="C33" s="831" t="s">
        <v>463</v>
      </c>
      <c r="D33" s="831"/>
      <c r="E33" s="831"/>
      <c r="F33" s="362" t="s">
        <v>448</v>
      </c>
      <c r="G33" s="361">
        <v>1</v>
      </c>
      <c r="H33" s="360">
        <v>11.18</v>
      </c>
    </row>
    <row r="34" spans="1:8">
      <c r="A34" s="359"/>
      <c r="B34" s="358"/>
      <c r="C34" s="832" t="s">
        <v>259</v>
      </c>
      <c r="D34" s="832"/>
      <c r="E34" s="832"/>
      <c r="F34" s="357" t="s">
        <v>448</v>
      </c>
      <c r="G34" s="356">
        <v>1</v>
      </c>
      <c r="H34" s="355">
        <f>0+H31+H32</f>
        <v>874.76</v>
      </c>
    </row>
    <row r="35" spans="1:8">
      <c r="A35" s="359">
        <v>14</v>
      </c>
      <c r="B35" s="358" t="s">
        <v>214</v>
      </c>
      <c r="C35" s="831" t="s">
        <v>447</v>
      </c>
      <c r="D35" s="831"/>
      <c r="E35" s="831"/>
      <c r="F35" s="362" t="s">
        <v>445</v>
      </c>
      <c r="G35" s="361">
        <v>1</v>
      </c>
      <c r="H35" s="360">
        <v>618.09</v>
      </c>
    </row>
    <row r="36" spans="1:8">
      <c r="A36" s="359">
        <v>15</v>
      </c>
      <c r="B36" s="358" t="s">
        <v>214</v>
      </c>
      <c r="C36" s="831" t="s">
        <v>446</v>
      </c>
      <c r="D36" s="831"/>
      <c r="E36" s="831"/>
      <c r="F36" s="362" t="s">
        <v>445</v>
      </c>
      <c r="G36" s="361">
        <v>1</v>
      </c>
      <c r="H36" s="360">
        <v>2092.98</v>
      </c>
    </row>
    <row r="37" spans="1:8">
      <c r="A37" s="359">
        <v>16</v>
      </c>
      <c r="B37" s="358" t="s">
        <v>214</v>
      </c>
      <c r="C37" s="831" t="s">
        <v>464</v>
      </c>
      <c r="D37" s="831"/>
      <c r="E37" s="831"/>
      <c r="F37" s="362" t="s">
        <v>445</v>
      </c>
      <c r="G37" s="361">
        <v>1</v>
      </c>
      <c r="H37" s="360">
        <v>10176.58</v>
      </c>
    </row>
    <row r="38" spans="1:8">
      <c r="A38" s="359">
        <v>17</v>
      </c>
      <c r="B38" s="358" t="s">
        <v>214</v>
      </c>
      <c r="C38" s="831" t="s">
        <v>463</v>
      </c>
      <c r="D38" s="831"/>
      <c r="E38" s="831"/>
      <c r="F38" s="362" t="s">
        <v>445</v>
      </c>
      <c r="G38" s="361">
        <v>1</v>
      </c>
      <c r="H38" s="360">
        <v>145.43</v>
      </c>
    </row>
    <row r="39" spans="1:8">
      <c r="A39" s="359"/>
      <c r="B39" s="358"/>
      <c r="C39" s="832" t="s">
        <v>259</v>
      </c>
      <c r="D39" s="832"/>
      <c r="E39" s="832"/>
      <c r="F39" s="357" t="s">
        <v>445</v>
      </c>
      <c r="G39" s="356">
        <v>1</v>
      </c>
      <c r="H39" s="355">
        <f>0+H35+H36+H37</f>
        <v>12887.65</v>
      </c>
    </row>
    <row r="40" spans="1:8">
      <c r="A40" s="354"/>
      <c r="B40" s="353"/>
      <c r="C40" s="829"/>
      <c r="D40" s="829"/>
      <c r="E40" s="829"/>
      <c r="F40" s="352"/>
      <c r="G40" s="351"/>
      <c r="H40" s="350"/>
    </row>
    <row r="41" spans="1:8">
      <c r="A41" s="354"/>
      <c r="B41" s="353"/>
      <c r="C41" s="353"/>
      <c r="D41" s="353"/>
      <c r="E41" s="353"/>
      <c r="F41" s="352"/>
      <c r="G41" s="351"/>
      <c r="H41" s="350"/>
    </row>
    <row r="44" spans="1:8">
      <c r="A44" s="829" t="s">
        <v>7</v>
      </c>
      <c r="B44" s="829"/>
      <c r="C44" s="829"/>
      <c r="D44" s="829"/>
      <c r="E44" s="836" t="s">
        <v>6</v>
      </c>
      <c r="F44" s="836"/>
      <c r="G44" s="836"/>
      <c r="H44" s="836"/>
    </row>
    <row r="45" spans="1:8">
      <c r="E45" s="837" t="s">
        <v>444</v>
      </c>
      <c r="F45" s="837"/>
      <c r="G45" s="837"/>
      <c r="H45" s="837"/>
    </row>
    <row r="48" spans="1:8">
      <c r="A48" s="829" t="s">
        <v>4</v>
      </c>
      <c r="B48" s="829"/>
      <c r="C48" s="829"/>
      <c r="D48" s="829"/>
      <c r="E48" s="836" t="s">
        <v>3</v>
      </c>
      <c r="F48" s="836"/>
      <c r="G48" s="836"/>
      <c r="H48" s="836"/>
    </row>
    <row r="49" spans="5:8">
      <c r="E49" s="837" t="s">
        <v>444</v>
      </c>
      <c r="F49" s="837"/>
      <c r="G49" s="837"/>
      <c r="H49" s="837"/>
    </row>
  </sheetData>
  <sheetProtection formatCells="0" formatColumns="0" formatRows="0" insertColumns="0" insertRows="0" insertHyperlinks="0" deleteColumns="0" deleteRows="0" sort="0" autoFilter="0" pivotTables="0"/>
  <mergeCells count="39">
    <mergeCell ref="C40:E40"/>
    <mergeCell ref="C35:E35"/>
    <mergeCell ref="C36:E36"/>
    <mergeCell ref="C37:E37"/>
    <mergeCell ref="C38:E38"/>
    <mergeCell ref="C39:E39"/>
    <mergeCell ref="C29:E29"/>
    <mergeCell ref="C31:E31"/>
    <mergeCell ref="C32:E32"/>
    <mergeCell ref="C33:E33"/>
    <mergeCell ref="C34:E34"/>
    <mergeCell ref="C24:E24"/>
    <mergeCell ref="C25:E25"/>
    <mergeCell ref="C26:E26"/>
    <mergeCell ref="C27:E27"/>
    <mergeCell ref="C28:E28"/>
    <mergeCell ref="E44:H44"/>
    <mergeCell ref="E45:H45"/>
    <mergeCell ref="E48:H48"/>
    <mergeCell ref="E49:H49"/>
    <mergeCell ref="A3:H3"/>
    <mergeCell ref="C17:E17"/>
    <mergeCell ref="C18:E18"/>
    <mergeCell ref="A44:D44"/>
    <mergeCell ref="A48:D48"/>
    <mergeCell ref="C16:E16"/>
    <mergeCell ref="C30:E30"/>
    <mergeCell ref="C19:E19"/>
    <mergeCell ref="C20:E20"/>
    <mergeCell ref="C21:E21"/>
    <mergeCell ref="C22:E22"/>
    <mergeCell ref="C23:E23"/>
    <mergeCell ref="A2:H2"/>
    <mergeCell ref="A9:H9"/>
    <mergeCell ref="C11:F11"/>
    <mergeCell ref="A15:H15"/>
    <mergeCell ref="B12:G12"/>
    <mergeCell ref="A14:B14"/>
    <mergeCell ref="A6:H6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2" zoomScaleNormal="100" workbookViewId="0">
      <selection activeCell="Q369" sqref="Q369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138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7" t="s">
        <v>240</v>
      </c>
      <c r="K1" s="137"/>
      <c r="L1" s="137"/>
      <c r="M1" s="140"/>
      <c r="N1" s="137"/>
      <c r="O1" s="137"/>
      <c r="P1" s="13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7" t="s">
        <v>239</v>
      </c>
      <c r="K2" s="137"/>
      <c r="L2" s="137"/>
      <c r="M2" s="140"/>
      <c r="N2" s="137"/>
      <c r="O2" s="137"/>
      <c r="P2" s="13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7" t="s">
        <v>238</v>
      </c>
      <c r="K3" s="137"/>
      <c r="L3" s="137"/>
      <c r="M3" s="140"/>
      <c r="N3" s="137"/>
      <c r="O3" s="137"/>
      <c r="P3" s="13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7" t="s">
        <v>236</v>
      </c>
      <c r="K4" s="137"/>
      <c r="L4" s="137"/>
      <c r="M4" s="140"/>
      <c r="N4" s="149"/>
      <c r="O4" s="149"/>
      <c r="P4" s="13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7" t="s">
        <v>235</v>
      </c>
      <c r="K5" s="137"/>
      <c r="L5" s="137"/>
      <c r="M5" s="140"/>
      <c r="N5" s="137"/>
      <c r="O5" s="137"/>
      <c r="P5" s="137"/>
      <c r="Q5" s="13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7"/>
      <c r="I6" s="137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4"/>
      <c r="B8" s="143"/>
      <c r="C8" s="143"/>
      <c r="D8" s="143"/>
      <c r="E8" s="143"/>
      <c r="F8" s="143"/>
      <c r="G8" s="648" t="s">
        <v>232</v>
      </c>
      <c r="H8" s="648"/>
      <c r="I8" s="648"/>
      <c r="J8" s="648"/>
      <c r="K8" s="648"/>
      <c r="L8" s="143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367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7"/>
      <c r="F21" s="139"/>
      <c r="I21" s="129"/>
      <c r="J21" s="129"/>
      <c r="K21" s="128" t="s">
        <v>221</v>
      </c>
      <c r="L21" s="122"/>
      <c r="M21" s="118"/>
    </row>
    <row r="22" spans="1:17" ht="14.25" customHeight="1">
      <c r="A22" s="637" t="s">
        <v>243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249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241</v>
      </c>
      <c r="K25" s="119" t="s">
        <v>241</v>
      </c>
      <c r="L25" s="119" t="s">
        <v>211</v>
      </c>
      <c r="M25" s="118"/>
    </row>
    <row r="26" spans="1:17">
      <c r="A26" s="638" t="s">
        <v>248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35100</v>
      </c>
      <c r="J30" s="34">
        <f>SUM(J31+J42+J61+J82+J89+J109+J131+J150+J160)</f>
        <v>9200</v>
      </c>
      <c r="K30" s="39">
        <f>SUM(K31+K42+K61+K82+K89+K109+K131+K150+K160)</f>
        <v>6922.99</v>
      </c>
      <c r="L30" s="34">
        <f>SUM(L31+L42+L61+L82+L89+L109+L131+L150+L160)</f>
        <v>6922.99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4100</v>
      </c>
      <c r="J31" s="34">
        <f>SUM(J32+J38)</f>
        <v>1100</v>
      </c>
      <c r="K31" s="79">
        <f>SUM(K32+K38)</f>
        <v>716.9</v>
      </c>
      <c r="L31" s="78">
        <f>SUM(L32+L38)</f>
        <v>716.9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4000</v>
      </c>
      <c r="J32" s="34">
        <f>SUM(J33)</f>
        <v>1000</v>
      </c>
      <c r="K32" s="39">
        <f>SUM(K33)</f>
        <v>682.8</v>
      </c>
      <c r="L32" s="34">
        <f>SUM(L33)</f>
        <v>682.8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4000</v>
      </c>
      <c r="J33" s="34">
        <f t="shared" ref="J33:L34" si="0">SUM(J34)</f>
        <v>1000</v>
      </c>
      <c r="K33" s="34">
        <f t="shared" si="0"/>
        <v>682.8</v>
      </c>
      <c r="L33" s="34">
        <f t="shared" si="0"/>
        <v>682.8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4000</v>
      </c>
      <c r="J34" s="39">
        <f t="shared" si="0"/>
        <v>1000</v>
      </c>
      <c r="K34" s="39">
        <f t="shared" si="0"/>
        <v>682.8</v>
      </c>
      <c r="L34" s="39">
        <f t="shared" si="0"/>
        <v>682.8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4000</v>
      </c>
      <c r="J35" s="63">
        <v>1000</v>
      </c>
      <c r="K35" s="63">
        <v>682.8</v>
      </c>
      <c r="L35" s="63">
        <v>682.8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100</v>
      </c>
      <c r="J38" s="34">
        <f t="shared" si="1"/>
        <v>100</v>
      </c>
      <c r="K38" s="39">
        <f t="shared" si="1"/>
        <v>34.1</v>
      </c>
      <c r="L38" s="34">
        <f t="shared" si="1"/>
        <v>34.1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100</v>
      </c>
      <c r="J39" s="34">
        <f t="shared" si="1"/>
        <v>100</v>
      </c>
      <c r="K39" s="34">
        <f t="shared" si="1"/>
        <v>34.1</v>
      </c>
      <c r="L39" s="34">
        <f t="shared" si="1"/>
        <v>34.1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100</v>
      </c>
      <c r="J40" s="34">
        <f t="shared" si="1"/>
        <v>100</v>
      </c>
      <c r="K40" s="34">
        <f t="shared" si="1"/>
        <v>34.1</v>
      </c>
      <c r="L40" s="34">
        <f t="shared" si="1"/>
        <v>34.1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100</v>
      </c>
      <c r="J41" s="63">
        <v>100</v>
      </c>
      <c r="K41" s="63">
        <v>34.1</v>
      </c>
      <c r="L41" s="63">
        <v>34.1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31000</v>
      </c>
      <c r="J42" s="42">
        <f t="shared" si="2"/>
        <v>8100</v>
      </c>
      <c r="K42" s="44">
        <f t="shared" si="2"/>
        <v>6206.09</v>
      </c>
      <c r="L42" s="44">
        <f t="shared" si="2"/>
        <v>6206.09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31000</v>
      </c>
      <c r="J43" s="39">
        <f t="shared" si="2"/>
        <v>8100</v>
      </c>
      <c r="K43" s="34">
        <f t="shared" si="2"/>
        <v>6206.09</v>
      </c>
      <c r="L43" s="39">
        <f t="shared" si="2"/>
        <v>6206.09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31000</v>
      </c>
      <c r="J44" s="39">
        <f t="shared" si="2"/>
        <v>8100</v>
      </c>
      <c r="K44" s="78">
        <f t="shared" si="2"/>
        <v>6206.09</v>
      </c>
      <c r="L44" s="78">
        <f t="shared" si="2"/>
        <v>6206.09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31000</v>
      </c>
      <c r="J45" s="54">
        <f>SUM(J46:J60)</f>
        <v>8100</v>
      </c>
      <c r="K45" s="52">
        <f>SUM(K46:K60)</f>
        <v>6206.09</v>
      </c>
      <c r="L45" s="52">
        <f>SUM(L46:L60)</f>
        <v>6206.09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26500</v>
      </c>
      <c r="J46" s="63">
        <v>6700</v>
      </c>
      <c r="K46" s="63">
        <v>5100</v>
      </c>
      <c r="L46" s="63">
        <v>5100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4500</v>
      </c>
      <c r="J60" s="63">
        <v>1400</v>
      </c>
      <c r="K60" s="63">
        <v>1106.0899999999999</v>
      </c>
      <c r="L60" s="63">
        <v>1106.0899999999999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35100</v>
      </c>
      <c r="J360" s="19">
        <f>SUM(J30+J176)</f>
        <v>9200</v>
      </c>
      <c r="K360" s="19">
        <f>SUM(K30+K176)</f>
        <v>6922.99</v>
      </c>
      <c r="L360" s="19">
        <f>SUM(L30+L176)</f>
        <v>6922.99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2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28.95" customHeight="1">
      <c r="A22" s="637" t="s">
        <v>244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249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211</v>
      </c>
      <c r="K25" s="119" t="s">
        <v>241</v>
      </c>
      <c r="L25" s="119" t="s">
        <v>211</v>
      </c>
      <c r="M25" s="118"/>
    </row>
    <row r="26" spans="1:17">
      <c r="A26" s="638" t="s">
        <v>248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7700</v>
      </c>
      <c r="J30" s="34">
        <f>SUM(J31+J42+J61+J82+J89+J109+J131+J150+J160)</f>
        <v>2500</v>
      </c>
      <c r="K30" s="39">
        <f>SUM(K31+K42+K61+K82+K89+K109+K131+K150+K160)</f>
        <v>700</v>
      </c>
      <c r="L30" s="34">
        <f>SUM(L31+L42+L61+L82+L89+L109+L131+L150+L160)</f>
        <v>700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800</v>
      </c>
      <c r="J31" s="34">
        <f>SUM(J32+J38)</f>
        <v>200</v>
      </c>
      <c r="K31" s="79">
        <f>SUM(K32+K38)</f>
        <v>0</v>
      </c>
      <c r="L31" s="78">
        <f>SUM(L32+L38)</f>
        <v>0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800</v>
      </c>
      <c r="J32" s="34">
        <f>SUM(J33)</f>
        <v>200</v>
      </c>
      <c r="K32" s="39">
        <f>SUM(K33)</f>
        <v>0</v>
      </c>
      <c r="L32" s="34">
        <f>SUM(L33)</f>
        <v>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800</v>
      </c>
      <c r="J33" s="34">
        <f t="shared" ref="J33:L34" si="0">SUM(J34)</f>
        <v>200</v>
      </c>
      <c r="K33" s="34">
        <f t="shared" si="0"/>
        <v>0</v>
      </c>
      <c r="L33" s="34">
        <f t="shared" si="0"/>
        <v>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800</v>
      </c>
      <c r="J34" s="39">
        <f t="shared" si="0"/>
        <v>200</v>
      </c>
      <c r="K34" s="39">
        <f t="shared" si="0"/>
        <v>0</v>
      </c>
      <c r="L34" s="39">
        <f t="shared" si="0"/>
        <v>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800</v>
      </c>
      <c r="J35" s="63">
        <v>200</v>
      </c>
      <c r="K35" s="63">
        <v>0</v>
      </c>
      <c r="L35" s="63">
        <v>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6900</v>
      </c>
      <c r="J42" s="42">
        <f t="shared" si="2"/>
        <v>2300</v>
      </c>
      <c r="K42" s="44">
        <f t="shared" si="2"/>
        <v>700</v>
      </c>
      <c r="L42" s="44">
        <f t="shared" si="2"/>
        <v>700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6900</v>
      </c>
      <c r="J43" s="39">
        <f t="shared" si="2"/>
        <v>2300</v>
      </c>
      <c r="K43" s="34">
        <f t="shared" si="2"/>
        <v>700</v>
      </c>
      <c r="L43" s="39">
        <f t="shared" si="2"/>
        <v>700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6900</v>
      </c>
      <c r="J44" s="39">
        <f t="shared" si="2"/>
        <v>2300</v>
      </c>
      <c r="K44" s="78">
        <f t="shared" si="2"/>
        <v>700</v>
      </c>
      <c r="L44" s="78">
        <f t="shared" si="2"/>
        <v>700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6900</v>
      </c>
      <c r="J45" s="54">
        <f>SUM(J46:J60)</f>
        <v>2300</v>
      </c>
      <c r="K45" s="52">
        <f>SUM(K46:K60)</f>
        <v>700</v>
      </c>
      <c r="L45" s="52">
        <f>SUM(L46:L60)</f>
        <v>700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6000</v>
      </c>
      <c r="J46" s="63">
        <v>2100</v>
      </c>
      <c r="K46" s="63">
        <v>700</v>
      </c>
      <c r="L46" s="63">
        <v>700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900</v>
      </c>
      <c r="J60" s="63">
        <v>200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7700</v>
      </c>
      <c r="J360" s="19">
        <f>SUM(J30+J176)</f>
        <v>2500</v>
      </c>
      <c r="K360" s="19">
        <f>SUM(K30+K176)</f>
        <v>700</v>
      </c>
      <c r="L360" s="19">
        <f>SUM(L30+L176)</f>
        <v>700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0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138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7" t="s">
        <v>240</v>
      </c>
      <c r="K1" s="137"/>
      <c r="L1" s="137"/>
      <c r="M1" s="140"/>
      <c r="N1" s="137"/>
      <c r="O1" s="137"/>
      <c r="P1" s="13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7" t="s">
        <v>239</v>
      </c>
      <c r="K2" s="137"/>
      <c r="L2" s="137"/>
      <c r="M2" s="140"/>
      <c r="N2" s="137"/>
      <c r="O2" s="137"/>
      <c r="P2" s="13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7" t="s">
        <v>238</v>
      </c>
      <c r="K3" s="137"/>
      <c r="L3" s="137"/>
      <c r="M3" s="140"/>
      <c r="N3" s="137"/>
      <c r="O3" s="137"/>
      <c r="P3" s="13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7" t="s">
        <v>236</v>
      </c>
      <c r="K4" s="137"/>
      <c r="L4" s="137"/>
      <c r="M4" s="140"/>
      <c r="N4" s="149"/>
      <c r="O4" s="149"/>
      <c r="P4" s="13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7" t="s">
        <v>235</v>
      </c>
      <c r="K5" s="137"/>
      <c r="L5" s="137"/>
      <c r="M5" s="140"/>
      <c r="N5" s="137"/>
      <c r="O5" s="137"/>
      <c r="P5" s="137"/>
      <c r="Q5" s="13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7"/>
      <c r="I6" s="137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4"/>
      <c r="B8" s="143"/>
      <c r="C8" s="143"/>
      <c r="D8" s="143"/>
      <c r="E8" s="143"/>
      <c r="F8" s="143"/>
      <c r="G8" s="648" t="s">
        <v>232</v>
      </c>
      <c r="H8" s="648"/>
      <c r="I8" s="648"/>
      <c r="J8" s="648"/>
      <c r="K8" s="648"/>
      <c r="L8" s="143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367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7"/>
      <c r="F21" s="139"/>
      <c r="I21" s="129"/>
      <c r="J21" s="129"/>
      <c r="K21" s="128" t="s">
        <v>221</v>
      </c>
      <c r="L21" s="122"/>
      <c r="M21" s="118"/>
    </row>
    <row r="22" spans="1:17" ht="14.25" customHeight="1">
      <c r="A22" s="637" t="s">
        <v>220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249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211</v>
      </c>
      <c r="K25" s="119" t="s">
        <v>211</v>
      </c>
      <c r="L25" s="119" t="s">
        <v>211</v>
      </c>
      <c r="M25" s="118"/>
    </row>
    <row r="26" spans="1:17">
      <c r="A26" s="638" t="s">
        <v>248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23300</v>
      </c>
      <c r="J30" s="34">
        <f>SUM(J31+J42+J61+J82+J89+J109+J131+J150+J160)</f>
        <v>6100</v>
      </c>
      <c r="K30" s="39">
        <f>SUM(K31+K42+K61+K82+K89+K109+K131+K150+K160)</f>
        <v>4617.2</v>
      </c>
      <c r="L30" s="34">
        <f>SUM(L31+L42+L61+L82+L89+L109+L131+L150+L160)</f>
        <v>4617.2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3600</v>
      </c>
      <c r="J31" s="34">
        <f>SUM(J32+J38)</f>
        <v>1000</v>
      </c>
      <c r="K31" s="79">
        <f>SUM(K32+K38)</f>
        <v>317.2</v>
      </c>
      <c r="L31" s="78">
        <f>SUM(L32+L38)</f>
        <v>317.2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3600</v>
      </c>
      <c r="J32" s="34">
        <f>SUM(J33)</f>
        <v>1000</v>
      </c>
      <c r="K32" s="39">
        <f>SUM(K33)</f>
        <v>317.2</v>
      </c>
      <c r="L32" s="34">
        <f>SUM(L33)</f>
        <v>317.2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3600</v>
      </c>
      <c r="J33" s="34">
        <f t="shared" ref="J33:L34" si="0">SUM(J34)</f>
        <v>1000</v>
      </c>
      <c r="K33" s="34">
        <f t="shared" si="0"/>
        <v>317.2</v>
      </c>
      <c r="L33" s="34">
        <f t="shared" si="0"/>
        <v>317.2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3600</v>
      </c>
      <c r="J34" s="39">
        <f t="shared" si="0"/>
        <v>1000</v>
      </c>
      <c r="K34" s="39">
        <f t="shared" si="0"/>
        <v>317.2</v>
      </c>
      <c r="L34" s="39">
        <f t="shared" si="0"/>
        <v>317.2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3600</v>
      </c>
      <c r="J35" s="63">
        <v>1000</v>
      </c>
      <c r="K35" s="63">
        <v>317.2</v>
      </c>
      <c r="L35" s="63">
        <v>317.2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0</v>
      </c>
      <c r="J38" s="34">
        <f t="shared" si="1"/>
        <v>0</v>
      </c>
      <c r="K38" s="39">
        <f t="shared" si="1"/>
        <v>0</v>
      </c>
      <c r="L38" s="34">
        <f t="shared" si="1"/>
        <v>0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0</v>
      </c>
      <c r="J39" s="34">
        <f t="shared" si="1"/>
        <v>0</v>
      </c>
      <c r="K39" s="34">
        <f t="shared" si="1"/>
        <v>0</v>
      </c>
      <c r="L39" s="34">
        <f t="shared" si="1"/>
        <v>0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0</v>
      </c>
      <c r="J40" s="34">
        <f t="shared" si="1"/>
        <v>0</v>
      </c>
      <c r="K40" s="34">
        <f t="shared" si="1"/>
        <v>0</v>
      </c>
      <c r="L40" s="34">
        <f t="shared" si="1"/>
        <v>0</v>
      </c>
      <c r="Q40" s="102"/>
      <c r="R40" s="102"/>
    </row>
    <row r="41" spans="1:19" ht="14.25" hidden="1" customHeight="1" collapsed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0</v>
      </c>
      <c r="J41" s="63">
        <v>0</v>
      </c>
      <c r="K41" s="63">
        <v>0</v>
      </c>
      <c r="L41" s="63">
        <v>0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19700</v>
      </c>
      <c r="J42" s="42">
        <f t="shared" si="2"/>
        <v>5100</v>
      </c>
      <c r="K42" s="44">
        <f t="shared" si="2"/>
        <v>4300</v>
      </c>
      <c r="L42" s="44">
        <f t="shared" si="2"/>
        <v>4300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19700</v>
      </c>
      <c r="J43" s="39">
        <f t="shared" si="2"/>
        <v>5100</v>
      </c>
      <c r="K43" s="34">
        <f t="shared" si="2"/>
        <v>4300</v>
      </c>
      <c r="L43" s="39">
        <f t="shared" si="2"/>
        <v>4300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19700</v>
      </c>
      <c r="J44" s="39">
        <f t="shared" si="2"/>
        <v>5100</v>
      </c>
      <c r="K44" s="78">
        <f t="shared" si="2"/>
        <v>4300</v>
      </c>
      <c r="L44" s="78">
        <f t="shared" si="2"/>
        <v>4300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19700</v>
      </c>
      <c r="J45" s="54">
        <f>SUM(J46:J60)</f>
        <v>5100</v>
      </c>
      <c r="K45" s="52">
        <f>SUM(K46:K60)</f>
        <v>4300</v>
      </c>
      <c r="L45" s="52">
        <f>SUM(L46:L60)</f>
        <v>4300</v>
      </c>
      <c r="Q45" s="102"/>
      <c r="R45" s="102"/>
    </row>
    <row r="46" spans="1:19" ht="15.75" customHeight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16600</v>
      </c>
      <c r="J46" s="63">
        <v>4300</v>
      </c>
      <c r="K46" s="63">
        <v>3500</v>
      </c>
      <c r="L46" s="63">
        <v>3500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hidden="1" customHeight="1" collapsed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hidden="1" customHeight="1" collapsed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hidden="1" customHeight="1" collapsed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0</v>
      </c>
      <c r="J58" s="63">
        <v>0</v>
      </c>
      <c r="K58" s="63">
        <v>0</v>
      </c>
      <c r="L58" s="63">
        <v>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3100</v>
      </c>
      <c r="J60" s="63">
        <v>800</v>
      </c>
      <c r="K60" s="63">
        <v>800</v>
      </c>
      <c r="L60" s="63">
        <v>800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hidden="1" customHeight="1" collapsed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 hidden="1" collapsed="1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23300</v>
      </c>
      <c r="J360" s="19">
        <f>SUM(J30+J176)</f>
        <v>6100</v>
      </c>
      <c r="K360" s="19">
        <f>SUM(K30+K176)</f>
        <v>4617.2</v>
      </c>
      <c r="L360" s="19">
        <f>SUM(L30+L176)</f>
        <v>4617.2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7" zoomScaleNormal="100" workbookViewId="0">
      <selection activeCell="Q31" sqref="Q31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0.33203125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/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246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/>
      <c r="J25" s="120"/>
      <c r="K25" s="119"/>
      <c r="L25" s="119"/>
      <c r="M25" s="118"/>
    </row>
    <row r="26" spans="1:17">
      <c r="A26" s="638" t="s">
        <v>245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679600</v>
      </c>
      <c r="J30" s="34">
        <f>SUM(J31+J42+J61+J82+J89+J109+J131+J150+J160)</f>
        <v>169800</v>
      </c>
      <c r="K30" s="39">
        <f>SUM(K31+K42+K61+K82+K89+K109+K131+K150+K160)</f>
        <v>168960.71999999997</v>
      </c>
      <c r="L30" s="34">
        <f>SUM(L31+L42+L61+L82+L89+L109+L131+L150+L160)</f>
        <v>168960.71999999997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663900</v>
      </c>
      <c r="J31" s="34">
        <f>SUM(J32+J38)</f>
        <v>165900</v>
      </c>
      <c r="K31" s="79">
        <f>SUM(K32+K38)</f>
        <v>165728.75999999998</v>
      </c>
      <c r="L31" s="78">
        <f>SUM(L32+L38)</f>
        <v>165728.75999999998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654400</v>
      </c>
      <c r="J32" s="34">
        <f>SUM(J33)</f>
        <v>163400</v>
      </c>
      <c r="K32" s="39">
        <f>SUM(K33)</f>
        <v>163399.24</v>
      </c>
      <c r="L32" s="34">
        <f>SUM(L33)</f>
        <v>163399.24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654400</v>
      </c>
      <c r="J33" s="34">
        <f t="shared" ref="J33:L34" si="0">SUM(J34)</f>
        <v>163400</v>
      </c>
      <c r="K33" s="34">
        <f t="shared" si="0"/>
        <v>163399.24</v>
      </c>
      <c r="L33" s="34">
        <f t="shared" si="0"/>
        <v>163399.24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654400</v>
      </c>
      <c r="J34" s="39">
        <f t="shared" si="0"/>
        <v>163400</v>
      </c>
      <c r="K34" s="39">
        <f t="shared" si="0"/>
        <v>163399.24</v>
      </c>
      <c r="L34" s="39">
        <f t="shared" si="0"/>
        <v>163399.24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654400</v>
      </c>
      <c r="J35" s="63">
        <v>163400</v>
      </c>
      <c r="K35" s="63">
        <v>163399.24</v>
      </c>
      <c r="L35" s="63">
        <v>163399.24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9500</v>
      </c>
      <c r="J38" s="34">
        <f t="shared" si="1"/>
        <v>2500</v>
      </c>
      <c r="K38" s="39">
        <f t="shared" si="1"/>
        <v>2329.52</v>
      </c>
      <c r="L38" s="34">
        <f t="shared" si="1"/>
        <v>2329.52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9500</v>
      </c>
      <c r="J39" s="34">
        <f t="shared" si="1"/>
        <v>2500</v>
      </c>
      <c r="K39" s="34">
        <f t="shared" si="1"/>
        <v>2329.52</v>
      </c>
      <c r="L39" s="34">
        <f t="shared" si="1"/>
        <v>2329.52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9500</v>
      </c>
      <c r="J40" s="34">
        <f t="shared" si="1"/>
        <v>2500</v>
      </c>
      <c r="K40" s="34">
        <f t="shared" si="1"/>
        <v>2329.52</v>
      </c>
      <c r="L40" s="34">
        <f t="shared" si="1"/>
        <v>2329.52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9500</v>
      </c>
      <c r="J41" s="63">
        <v>2500</v>
      </c>
      <c r="K41" s="63">
        <v>2329.52</v>
      </c>
      <c r="L41" s="63">
        <v>2329.52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14500</v>
      </c>
      <c r="J42" s="42">
        <f t="shared" si="2"/>
        <v>3700</v>
      </c>
      <c r="K42" s="44">
        <f t="shared" si="2"/>
        <v>3231.96</v>
      </c>
      <c r="L42" s="44">
        <f t="shared" si="2"/>
        <v>3231.96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14500</v>
      </c>
      <c r="J43" s="39">
        <f t="shared" si="2"/>
        <v>3700</v>
      </c>
      <c r="K43" s="34">
        <f t="shared" si="2"/>
        <v>3231.96</v>
      </c>
      <c r="L43" s="39">
        <f t="shared" si="2"/>
        <v>3231.96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14500</v>
      </c>
      <c r="J44" s="39">
        <f t="shared" si="2"/>
        <v>3700</v>
      </c>
      <c r="K44" s="78">
        <f t="shared" si="2"/>
        <v>3231.96</v>
      </c>
      <c r="L44" s="78">
        <f t="shared" si="2"/>
        <v>3231.96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14500</v>
      </c>
      <c r="J45" s="54">
        <f>SUM(J46:J60)</f>
        <v>3700</v>
      </c>
      <c r="K45" s="52">
        <f>SUM(K46:K60)</f>
        <v>3231.96</v>
      </c>
      <c r="L45" s="52">
        <f>SUM(L46:L60)</f>
        <v>3231.96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800</v>
      </c>
      <c r="J51" s="63">
        <v>200</v>
      </c>
      <c r="K51" s="63">
        <v>177.9</v>
      </c>
      <c r="L51" s="63">
        <v>177.9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2000</v>
      </c>
      <c r="J55" s="63">
        <v>400</v>
      </c>
      <c r="K55" s="63">
        <v>390.46</v>
      </c>
      <c r="L55" s="63">
        <v>390.46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2100</v>
      </c>
      <c r="J58" s="63">
        <v>600</v>
      </c>
      <c r="K58" s="63">
        <v>596.48</v>
      </c>
      <c r="L58" s="63">
        <v>596.48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9600</v>
      </c>
      <c r="J60" s="63">
        <v>2500</v>
      </c>
      <c r="K60" s="63">
        <v>2067.12</v>
      </c>
      <c r="L60" s="63">
        <v>2067.12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1200</v>
      </c>
      <c r="J131" s="40">
        <f>SUM(J132+J137+J145)</f>
        <v>200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1200</v>
      </c>
      <c r="J145" s="40">
        <f t="shared" si="15"/>
        <v>200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1200</v>
      </c>
      <c r="J146" s="75">
        <f t="shared" si="15"/>
        <v>200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1200</v>
      </c>
      <c r="J147" s="40">
        <f>SUM(J148:J149)</f>
        <v>200</v>
      </c>
      <c r="K147" s="39">
        <f>SUM(K148:K149)</f>
        <v>0</v>
      </c>
      <c r="L147" s="34">
        <f>SUM(L148:L149)</f>
        <v>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1200</v>
      </c>
      <c r="J148" s="94">
        <v>200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679600</v>
      </c>
      <c r="J360" s="19">
        <f>SUM(J30+J176)</f>
        <v>169800</v>
      </c>
      <c r="K360" s="19">
        <f>SUM(K30+K176)</f>
        <v>168960.71999999997</v>
      </c>
      <c r="L360" s="19">
        <f>SUM(L30+L176)</f>
        <v>168960.71999999997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3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.88671875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 t="s">
        <v>243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246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241</v>
      </c>
      <c r="K25" s="119" t="s">
        <v>241</v>
      </c>
      <c r="L25" s="119" t="s">
        <v>211</v>
      </c>
      <c r="M25" s="118"/>
    </row>
    <row r="26" spans="1:17">
      <c r="A26" s="638" t="s">
        <v>245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549400</v>
      </c>
      <c r="J30" s="34">
        <f>SUM(J31+J42+J61+J82+J89+J109+J131+J150+J160)</f>
        <v>137700</v>
      </c>
      <c r="K30" s="39">
        <f>SUM(K31+K42+K61+K82+K89+K109+K131+K150+K160)</f>
        <v>137208.72999999998</v>
      </c>
      <c r="L30" s="34">
        <f>SUM(L31+L42+L61+L82+L89+L109+L131+L150+L160)</f>
        <v>137208.72999999998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537300</v>
      </c>
      <c r="J31" s="34">
        <f>SUM(J32+J38)</f>
        <v>134300</v>
      </c>
      <c r="K31" s="79">
        <f>SUM(K32+K38)</f>
        <v>134299.37</v>
      </c>
      <c r="L31" s="78">
        <f>SUM(L32+L38)</f>
        <v>134299.37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529900</v>
      </c>
      <c r="J32" s="34">
        <f>SUM(J33)</f>
        <v>132400</v>
      </c>
      <c r="K32" s="39">
        <f>SUM(K33)</f>
        <v>132400</v>
      </c>
      <c r="L32" s="34">
        <f>SUM(L33)</f>
        <v>132400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529900</v>
      </c>
      <c r="J33" s="34">
        <f t="shared" ref="J33:L34" si="0">SUM(J34)</f>
        <v>132400</v>
      </c>
      <c r="K33" s="34">
        <f t="shared" si="0"/>
        <v>132400</v>
      </c>
      <c r="L33" s="34">
        <f t="shared" si="0"/>
        <v>132400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529900</v>
      </c>
      <c r="J34" s="39">
        <f t="shared" si="0"/>
        <v>132400</v>
      </c>
      <c r="K34" s="39">
        <f t="shared" si="0"/>
        <v>132400</v>
      </c>
      <c r="L34" s="39">
        <f t="shared" si="0"/>
        <v>132400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529900</v>
      </c>
      <c r="J35" s="63">
        <v>132400</v>
      </c>
      <c r="K35" s="63">
        <v>132400</v>
      </c>
      <c r="L35" s="63">
        <v>132400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7400</v>
      </c>
      <c r="J38" s="34">
        <f t="shared" si="1"/>
        <v>1900</v>
      </c>
      <c r="K38" s="39">
        <f t="shared" si="1"/>
        <v>1899.37</v>
      </c>
      <c r="L38" s="34">
        <f t="shared" si="1"/>
        <v>1899.37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7400</v>
      </c>
      <c r="J39" s="34">
        <f t="shared" si="1"/>
        <v>1900</v>
      </c>
      <c r="K39" s="34">
        <f t="shared" si="1"/>
        <v>1899.37</v>
      </c>
      <c r="L39" s="34">
        <f t="shared" si="1"/>
        <v>1899.37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7400</v>
      </c>
      <c r="J40" s="34">
        <f t="shared" si="1"/>
        <v>1900</v>
      </c>
      <c r="K40" s="34">
        <f t="shared" si="1"/>
        <v>1899.37</v>
      </c>
      <c r="L40" s="34">
        <f t="shared" si="1"/>
        <v>1899.37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7400</v>
      </c>
      <c r="J41" s="63">
        <v>1900</v>
      </c>
      <c r="K41" s="63">
        <v>1899.37</v>
      </c>
      <c r="L41" s="63">
        <v>1899.37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11200</v>
      </c>
      <c r="J42" s="42">
        <f t="shared" si="2"/>
        <v>3200</v>
      </c>
      <c r="K42" s="44">
        <f t="shared" si="2"/>
        <v>2909.36</v>
      </c>
      <c r="L42" s="44">
        <f t="shared" si="2"/>
        <v>2909.36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11200</v>
      </c>
      <c r="J43" s="39">
        <f t="shared" si="2"/>
        <v>3200</v>
      </c>
      <c r="K43" s="34">
        <f t="shared" si="2"/>
        <v>2909.36</v>
      </c>
      <c r="L43" s="39">
        <f t="shared" si="2"/>
        <v>2909.36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11200</v>
      </c>
      <c r="J44" s="39">
        <f t="shared" si="2"/>
        <v>3200</v>
      </c>
      <c r="K44" s="78">
        <f t="shared" si="2"/>
        <v>2909.36</v>
      </c>
      <c r="L44" s="78">
        <f t="shared" si="2"/>
        <v>2909.36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11200</v>
      </c>
      <c r="J45" s="54">
        <f>SUM(J46:J60)</f>
        <v>3200</v>
      </c>
      <c r="K45" s="52">
        <f>SUM(K46:K60)</f>
        <v>2909.36</v>
      </c>
      <c r="L45" s="52">
        <f>SUM(L46:L60)</f>
        <v>2909.36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500</v>
      </c>
      <c r="J51" s="63">
        <v>200</v>
      </c>
      <c r="K51" s="63">
        <v>177.9</v>
      </c>
      <c r="L51" s="63">
        <v>177.9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1700</v>
      </c>
      <c r="J55" s="63">
        <v>300</v>
      </c>
      <c r="K55" s="63">
        <v>290.45999999999998</v>
      </c>
      <c r="L55" s="63">
        <v>290.45999999999998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1400</v>
      </c>
      <c r="J58" s="63">
        <v>400</v>
      </c>
      <c r="K58" s="63">
        <v>398.08</v>
      </c>
      <c r="L58" s="63">
        <v>398.08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7600</v>
      </c>
      <c r="J60" s="63">
        <v>2300</v>
      </c>
      <c r="K60" s="63">
        <v>2042.92</v>
      </c>
      <c r="L60" s="63">
        <v>2042.92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900</v>
      </c>
      <c r="J131" s="40">
        <f>SUM(J132+J137+J145)</f>
        <v>200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900</v>
      </c>
      <c r="J145" s="40">
        <f t="shared" si="15"/>
        <v>200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900</v>
      </c>
      <c r="J146" s="75">
        <f t="shared" si="15"/>
        <v>200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900</v>
      </c>
      <c r="J147" s="40">
        <f>SUM(J148:J149)</f>
        <v>200</v>
      </c>
      <c r="K147" s="39">
        <f>SUM(K148:K149)</f>
        <v>0</v>
      </c>
      <c r="L147" s="34">
        <f>SUM(L148:L149)</f>
        <v>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900</v>
      </c>
      <c r="J148" s="94">
        <v>200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549400</v>
      </c>
      <c r="J360" s="19">
        <f>SUM(J30+J176)</f>
        <v>137700</v>
      </c>
      <c r="K360" s="19">
        <f>SUM(K30+K176)</f>
        <v>137208.72999999998</v>
      </c>
      <c r="L360" s="19">
        <f>SUM(L30+L176)</f>
        <v>137208.72999999998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6" zoomScaleNormal="100" workbookViewId="0">
      <selection activeCell="R131" sqref="R131"/>
    </sheetView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28.95" customHeight="1">
      <c r="A22" s="637" t="s">
        <v>244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246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211</v>
      </c>
      <c r="K25" s="119" t="s">
        <v>241</v>
      </c>
      <c r="L25" s="119" t="s">
        <v>211</v>
      </c>
      <c r="M25" s="118"/>
    </row>
    <row r="26" spans="1:17">
      <c r="A26" s="638" t="s">
        <v>245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62400</v>
      </c>
      <c r="J30" s="34">
        <f>SUM(J31+J42+J61+J82+J89+J109+J131+J150+J160)</f>
        <v>15600</v>
      </c>
      <c r="K30" s="39">
        <f>SUM(K31+K42+K61+K82+K89+K109+K131+K150+K160)</f>
        <v>15417.3</v>
      </c>
      <c r="L30" s="34">
        <f>SUM(L31+L42+L61+L82+L89+L109+L131+L150+L160)</f>
        <v>15417.3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61100</v>
      </c>
      <c r="J31" s="34">
        <f>SUM(J32+J38)</f>
        <v>15300</v>
      </c>
      <c r="K31" s="79">
        <f>SUM(K32+K38)</f>
        <v>15217.3</v>
      </c>
      <c r="L31" s="78">
        <f>SUM(L32+L38)</f>
        <v>15217.3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60100</v>
      </c>
      <c r="J32" s="34">
        <f>SUM(J33)</f>
        <v>15000</v>
      </c>
      <c r="K32" s="39">
        <f>SUM(K33)</f>
        <v>14999.8</v>
      </c>
      <c r="L32" s="34">
        <f>SUM(L33)</f>
        <v>14999.8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60100</v>
      </c>
      <c r="J33" s="34">
        <f t="shared" ref="J33:L34" si="0">SUM(J34)</f>
        <v>15000</v>
      </c>
      <c r="K33" s="34">
        <f t="shared" si="0"/>
        <v>14999.8</v>
      </c>
      <c r="L33" s="34">
        <f t="shared" si="0"/>
        <v>14999.8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60100</v>
      </c>
      <c r="J34" s="39">
        <f t="shared" si="0"/>
        <v>15000</v>
      </c>
      <c r="K34" s="39">
        <f t="shared" si="0"/>
        <v>14999.8</v>
      </c>
      <c r="L34" s="39">
        <f t="shared" si="0"/>
        <v>14999.8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60100</v>
      </c>
      <c r="J35" s="63">
        <v>15000</v>
      </c>
      <c r="K35" s="63">
        <v>14999.8</v>
      </c>
      <c r="L35" s="63">
        <v>14999.8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1000</v>
      </c>
      <c r="J38" s="34">
        <f t="shared" si="1"/>
        <v>300</v>
      </c>
      <c r="K38" s="39">
        <f t="shared" si="1"/>
        <v>217.5</v>
      </c>
      <c r="L38" s="34">
        <f t="shared" si="1"/>
        <v>217.5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1000</v>
      </c>
      <c r="J39" s="34">
        <f t="shared" si="1"/>
        <v>300</v>
      </c>
      <c r="K39" s="34">
        <f t="shared" si="1"/>
        <v>217.5</v>
      </c>
      <c r="L39" s="34">
        <f t="shared" si="1"/>
        <v>217.5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1000</v>
      </c>
      <c r="J40" s="34">
        <f t="shared" si="1"/>
        <v>300</v>
      </c>
      <c r="K40" s="34">
        <f t="shared" si="1"/>
        <v>217.5</v>
      </c>
      <c r="L40" s="34">
        <f t="shared" si="1"/>
        <v>217.5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1000</v>
      </c>
      <c r="J41" s="63">
        <v>300</v>
      </c>
      <c r="K41" s="63">
        <v>217.5</v>
      </c>
      <c r="L41" s="63">
        <v>217.5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1200</v>
      </c>
      <c r="J42" s="42">
        <f t="shared" si="2"/>
        <v>300</v>
      </c>
      <c r="K42" s="44">
        <f t="shared" si="2"/>
        <v>200</v>
      </c>
      <c r="L42" s="44">
        <f t="shared" si="2"/>
        <v>200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1200</v>
      </c>
      <c r="J43" s="39">
        <f t="shared" si="2"/>
        <v>300</v>
      </c>
      <c r="K43" s="34">
        <f t="shared" si="2"/>
        <v>200</v>
      </c>
      <c r="L43" s="39">
        <f t="shared" si="2"/>
        <v>200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1200</v>
      </c>
      <c r="J44" s="39">
        <f t="shared" si="2"/>
        <v>300</v>
      </c>
      <c r="K44" s="78">
        <f t="shared" si="2"/>
        <v>200</v>
      </c>
      <c r="L44" s="78">
        <f t="shared" si="2"/>
        <v>200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1200</v>
      </c>
      <c r="J45" s="54">
        <f>SUM(J46:J60)</f>
        <v>300</v>
      </c>
      <c r="K45" s="52">
        <f>SUM(K46:K60)</f>
        <v>200</v>
      </c>
      <c r="L45" s="52">
        <f>SUM(L46:L60)</f>
        <v>200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100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200</v>
      </c>
      <c r="J55" s="63">
        <v>100</v>
      </c>
      <c r="K55" s="63">
        <v>100</v>
      </c>
      <c r="L55" s="63">
        <v>100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300</v>
      </c>
      <c r="J58" s="63">
        <v>100</v>
      </c>
      <c r="K58" s="63">
        <v>100</v>
      </c>
      <c r="L58" s="63">
        <v>100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600</v>
      </c>
      <c r="J60" s="63">
        <v>100</v>
      </c>
      <c r="K60" s="63">
        <v>0</v>
      </c>
      <c r="L60" s="63">
        <v>0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100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100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100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100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100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62400</v>
      </c>
      <c r="J360" s="19">
        <f>SUM(J30+J176)</f>
        <v>15600</v>
      </c>
      <c r="K360" s="19">
        <f>SUM(K30+K176)</f>
        <v>15417.3</v>
      </c>
      <c r="L360" s="19">
        <f>SUM(L30+L176)</f>
        <v>15417.3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14" zoomScaleNormal="100" workbookViewId="0"/>
  </sheetViews>
  <sheetFormatPr defaultColWidth="9.109375" defaultRowHeight="14.4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9" style="2" customWidth="1"/>
    <col min="10" max="10" width="11.6640625" style="2" customWidth="1"/>
    <col min="11" max="11" width="12.44140625" style="2" customWidth="1"/>
    <col min="12" max="12" width="10.10937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19" width="9.109375" style="2" customWidth="1"/>
    <col min="20" max="36" width="9.109375" style="1" customWidth="1"/>
    <col min="37" max="16384" width="9.109375" style="1"/>
  </cols>
  <sheetData>
    <row r="1" spans="1:36" ht="15" customHeight="1">
      <c r="G1" s="153"/>
      <c r="H1" s="150"/>
      <c r="I1" s="152"/>
      <c r="J1" s="131" t="s">
        <v>240</v>
      </c>
      <c r="K1" s="131"/>
      <c r="L1" s="131"/>
      <c r="M1" s="140"/>
      <c r="N1" s="131"/>
      <c r="O1" s="131"/>
      <c r="P1" s="13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4.25" customHeight="1">
      <c r="H2" s="150"/>
      <c r="I2" s="1"/>
      <c r="J2" s="131" t="s">
        <v>239</v>
      </c>
      <c r="K2" s="131"/>
      <c r="L2" s="131"/>
      <c r="M2" s="140"/>
      <c r="N2" s="131"/>
      <c r="O2" s="131"/>
      <c r="P2" s="13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3.5" customHeight="1">
      <c r="H3" s="132"/>
      <c r="I3" s="150"/>
      <c r="J3" s="131" t="s">
        <v>238</v>
      </c>
      <c r="K3" s="131"/>
      <c r="L3" s="131"/>
      <c r="M3" s="140"/>
      <c r="N3" s="131"/>
      <c r="O3" s="131"/>
      <c r="P3" s="13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4.25" customHeight="1">
      <c r="G4" s="151" t="s">
        <v>237</v>
      </c>
      <c r="H4" s="150"/>
      <c r="I4" s="1"/>
      <c r="J4" s="131" t="s">
        <v>236</v>
      </c>
      <c r="K4" s="131"/>
      <c r="L4" s="131"/>
      <c r="M4" s="140"/>
      <c r="N4" s="149"/>
      <c r="O4" s="149"/>
      <c r="P4" s="1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2" customHeight="1">
      <c r="H5" s="148"/>
      <c r="I5" s="1"/>
      <c r="J5" s="131" t="s">
        <v>235</v>
      </c>
      <c r="K5" s="131"/>
      <c r="L5" s="131"/>
      <c r="M5" s="140"/>
      <c r="N5" s="131"/>
      <c r="O5" s="131"/>
      <c r="P5" s="131"/>
      <c r="Q5" s="1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5.5" customHeight="1">
      <c r="G6" s="147" t="s">
        <v>234</v>
      </c>
      <c r="H6" s="131"/>
      <c r="I6" s="131"/>
      <c r="J6" s="146"/>
      <c r="K6" s="146"/>
      <c r="L6" s="145"/>
      <c r="M6" s="14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8.75" customHeight="1">
      <c r="A7" s="646" t="s">
        <v>233</v>
      </c>
      <c r="B7" s="647"/>
      <c r="C7" s="647"/>
      <c r="D7" s="647"/>
      <c r="E7" s="647"/>
      <c r="F7" s="647"/>
      <c r="G7" s="647"/>
      <c r="H7" s="647"/>
      <c r="I7" s="647"/>
      <c r="J7" s="647"/>
      <c r="K7" s="647"/>
      <c r="L7" s="647"/>
      <c r="M7" s="140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142"/>
      <c r="B8" s="141"/>
      <c r="C8" s="141"/>
      <c r="D8" s="141"/>
      <c r="E8" s="141"/>
      <c r="F8" s="141"/>
      <c r="G8" s="648" t="s">
        <v>232</v>
      </c>
      <c r="H8" s="648"/>
      <c r="I8" s="648"/>
      <c r="J8" s="648"/>
      <c r="K8" s="648"/>
      <c r="L8" s="141"/>
      <c r="M8" s="140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6.5" customHeight="1">
      <c r="A9" s="649" t="s">
        <v>231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140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customHeight="1">
      <c r="G10" s="643" t="s">
        <v>230</v>
      </c>
      <c r="H10" s="643"/>
      <c r="I10" s="643"/>
      <c r="J10" s="643"/>
      <c r="K10" s="643"/>
      <c r="M10" s="140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2" customHeight="1">
      <c r="G11" s="650" t="s">
        <v>229</v>
      </c>
      <c r="H11" s="650"/>
      <c r="I11" s="650"/>
      <c r="J11" s="650"/>
      <c r="K11" s="6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9" customHeight="1"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>
      <c r="B13" s="649" t="s">
        <v>228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2" customHeight="1"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2.75" customHeight="1">
      <c r="G15" s="643" t="s">
        <v>227</v>
      </c>
      <c r="H15" s="643"/>
      <c r="I15" s="643"/>
      <c r="J15" s="643"/>
      <c r="K15" s="643"/>
    </row>
    <row r="16" spans="1:36" ht="11.25" customHeight="1">
      <c r="G16" s="644" t="s">
        <v>226</v>
      </c>
      <c r="H16" s="644"/>
      <c r="I16" s="644"/>
      <c r="J16" s="644"/>
      <c r="K16" s="644"/>
    </row>
    <row r="17" spans="1:17" ht="15" customHeight="1">
      <c r="B17" s="1"/>
      <c r="C17" s="1"/>
      <c r="D17" s="1"/>
      <c r="E17" s="645" t="s">
        <v>225</v>
      </c>
      <c r="F17" s="645"/>
      <c r="G17" s="645"/>
      <c r="H17" s="645"/>
      <c r="I17" s="645"/>
      <c r="J17" s="645"/>
      <c r="K17" s="645"/>
      <c r="L17" s="1"/>
    </row>
    <row r="18" spans="1:17" ht="12" customHeight="1">
      <c r="A18" s="636" t="s">
        <v>224</v>
      </c>
      <c r="B18" s="636"/>
      <c r="C18" s="636"/>
      <c r="D18" s="636"/>
      <c r="E18" s="636"/>
      <c r="F18" s="636"/>
      <c r="G18" s="636"/>
      <c r="H18" s="636"/>
      <c r="I18" s="636"/>
      <c r="J18" s="636"/>
      <c r="K18" s="636"/>
      <c r="L18" s="636"/>
      <c r="M18" s="118"/>
    </row>
    <row r="19" spans="1:17" ht="12" customHeight="1">
      <c r="F19" s="2"/>
      <c r="J19" s="136"/>
      <c r="K19" s="135"/>
      <c r="L19" s="134" t="s">
        <v>223</v>
      </c>
      <c r="M19" s="118"/>
    </row>
    <row r="20" spans="1:17" ht="11.25" customHeight="1">
      <c r="F20" s="2"/>
      <c r="J20" s="133" t="s">
        <v>222</v>
      </c>
      <c r="K20" s="132"/>
      <c r="L20" s="122"/>
      <c r="M20" s="118"/>
    </row>
    <row r="21" spans="1:17" ht="12" customHeight="1">
      <c r="E21" s="131"/>
      <c r="F21" s="130"/>
      <c r="I21" s="129"/>
      <c r="J21" s="129"/>
      <c r="K21" s="128" t="s">
        <v>221</v>
      </c>
      <c r="L21" s="122"/>
      <c r="M21" s="118"/>
    </row>
    <row r="22" spans="1:17" ht="14.25" customHeight="1">
      <c r="A22" s="637" t="s">
        <v>220</v>
      </c>
      <c r="B22" s="637"/>
      <c r="C22" s="637"/>
      <c r="D22" s="637"/>
      <c r="E22" s="637"/>
      <c r="F22" s="637"/>
      <c r="G22" s="637"/>
      <c r="H22" s="637"/>
      <c r="I22" s="637"/>
      <c r="K22" s="128" t="s">
        <v>219</v>
      </c>
      <c r="L22" s="127" t="s">
        <v>218</v>
      </c>
      <c r="M22" s="118"/>
    </row>
    <row r="23" spans="1:17" ht="43.5" customHeight="1">
      <c r="A23" s="637" t="s">
        <v>242</v>
      </c>
      <c r="B23" s="637"/>
      <c r="C23" s="637"/>
      <c r="D23" s="637"/>
      <c r="E23" s="637"/>
      <c r="F23" s="637"/>
      <c r="G23" s="637"/>
      <c r="H23" s="637"/>
      <c r="I23" s="637"/>
      <c r="J23" s="126" t="s">
        <v>216</v>
      </c>
      <c r="K23" s="125" t="s">
        <v>200</v>
      </c>
      <c r="L23" s="122"/>
      <c r="M23" s="118"/>
    </row>
    <row r="24" spans="1:17" ht="12.75" customHeight="1">
      <c r="F24" s="2"/>
      <c r="G24" s="124" t="s">
        <v>215</v>
      </c>
      <c r="H24" s="25" t="s">
        <v>246</v>
      </c>
      <c r="I24" s="24"/>
      <c r="J24" s="123"/>
      <c r="K24" s="122"/>
      <c r="L24" s="122"/>
      <c r="M24" s="118"/>
    </row>
    <row r="25" spans="1:17" ht="13.5" customHeight="1">
      <c r="F25" s="2"/>
      <c r="G25" s="642" t="s">
        <v>213</v>
      </c>
      <c r="H25" s="642"/>
      <c r="I25" s="121" t="s">
        <v>212</v>
      </c>
      <c r="J25" s="120" t="s">
        <v>211</v>
      </c>
      <c r="K25" s="119" t="s">
        <v>211</v>
      </c>
      <c r="L25" s="119" t="s">
        <v>211</v>
      </c>
      <c r="M25" s="118"/>
    </row>
    <row r="26" spans="1:17">
      <c r="A26" s="638" t="s">
        <v>245</v>
      </c>
      <c r="B26" s="638"/>
      <c r="C26" s="638"/>
      <c r="D26" s="638"/>
      <c r="E26" s="638"/>
      <c r="F26" s="638"/>
      <c r="G26" s="638"/>
      <c r="H26" s="638"/>
      <c r="I26" s="638"/>
      <c r="J26" s="9"/>
      <c r="K26" s="117"/>
      <c r="L26" s="116" t="s">
        <v>209</v>
      </c>
      <c r="M26" s="115"/>
    </row>
    <row r="27" spans="1:17" ht="24" customHeight="1">
      <c r="A27" s="622" t="s">
        <v>208</v>
      </c>
      <c r="B27" s="623"/>
      <c r="C27" s="623"/>
      <c r="D27" s="623"/>
      <c r="E27" s="623"/>
      <c r="F27" s="623"/>
      <c r="G27" s="626" t="s">
        <v>207</v>
      </c>
      <c r="H27" s="628" t="s">
        <v>206</v>
      </c>
      <c r="I27" s="630" t="s">
        <v>205</v>
      </c>
      <c r="J27" s="631"/>
      <c r="K27" s="632" t="s">
        <v>204</v>
      </c>
      <c r="L27" s="634" t="s">
        <v>203</v>
      </c>
      <c r="M27" s="115"/>
    </row>
    <row r="28" spans="1:17" ht="46.5" customHeight="1">
      <c r="A28" s="624"/>
      <c r="B28" s="625"/>
      <c r="C28" s="625"/>
      <c r="D28" s="625"/>
      <c r="E28" s="625"/>
      <c r="F28" s="625"/>
      <c r="G28" s="627"/>
      <c r="H28" s="629"/>
      <c r="I28" s="114" t="s">
        <v>202</v>
      </c>
      <c r="J28" s="113" t="s">
        <v>201</v>
      </c>
      <c r="K28" s="633"/>
      <c r="L28" s="635"/>
    </row>
    <row r="29" spans="1:17" ht="11.25" customHeight="1">
      <c r="A29" s="639" t="s">
        <v>200</v>
      </c>
      <c r="B29" s="640"/>
      <c r="C29" s="640"/>
      <c r="D29" s="640"/>
      <c r="E29" s="640"/>
      <c r="F29" s="641"/>
      <c r="G29" s="112">
        <v>2</v>
      </c>
      <c r="H29" s="111">
        <v>3</v>
      </c>
      <c r="I29" s="110" t="s">
        <v>199</v>
      </c>
      <c r="J29" s="109" t="s">
        <v>198</v>
      </c>
      <c r="K29" s="108">
        <v>6</v>
      </c>
      <c r="L29" s="108">
        <v>7</v>
      </c>
    </row>
    <row r="30" spans="1:17" s="18" customFormat="1" ht="14.25" customHeight="1">
      <c r="A30" s="68">
        <v>2</v>
      </c>
      <c r="B30" s="68"/>
      <c r="C30" s="67"/>
      <c r="D30" s="65"/>
      <c r="E30" s="68"/>
      <c r="F30" s="66"/>
      <c r="G30" s="65" t="s">
        <v>197</v>
      </c>
      <c r="H30" s="17">
        <v>1</v>
      </c>
      <c r="I30" s="34">
        <f>SUM(I31+I42+I61+I82+I89+I109+I131+I150+I160)</f>
        <v>67800</v>
      </c>
      <c r="J30" s="34">
        <f>SUM(J31+J42+J61+J82+J89+J109+J131+J150+J160)</f>
        <v>16500</v>
      </c>
      <c r="K30" s="39">
        <f>SUM(K31+K42+K61+K82+K89+K109+K131+K150+K160)</f>
        <v>16334.69</v>
      </c>
      <c r="L30" s="34">
        <f>SUM(L31+L42+L61+L82+L89+L109+L131+L150+L160)</f>
        <v>16334.69</v>
      </c>
    </row>
    <row r="31" spans="1:17" ht="16.5" customHeight="1">
      <c r="A31" s="68">
        <v>2</v>
      </c>
      <c r="B31" s="89">
        <v>1</v>
      </c>
      <c r="C31" s="46"/>
      <c r="D31" s="72"/>
      <c r="E31" s="47"/>
      <c r="F31" s="45"/>
      <c r="G31" s="96" t="s">
        <v>196</v>
      </c>
      <c r="H31" s="17">
        <v>2</v>
      </c>
      <c r="I31" s="34">
        <f>SUM(I32+I38)</f>
        <v>65500</v>
      </c>
      <c r="J31" s="34">
        <f>SUM(J32+J38)</f>
        <v>16300</v>
      </c>
      <c r="K31" s="79">
        <f>SUM(K32+K38)</f>
        <v>16212.09</v>
      </c>
      <c r="L31" s="78">
        <f>SUM(L32+L38)</f>
        <v>16212.09</v>
      </c>
    </row>
    <row r="32" spans="1:17" ht="14.25" hidden="1" customHeight="1" collapsed="1">
      <c r="A32" s="30">
        <v>2</v>
      </c>
      <c r="B32" s="30">
        <v>1</v>
      </c>
      <c r="C32" s="29">
        <v>1</v>
      </c>
      <c r="D32" s="27"/>
      <c r="E32" s="30"/>
      <c r="F32" s="28"/>
      <c r="G32" s="27" t="s">
        <v>195</v>
      </c>
      <c r="H32" s="17">
        <v>3</v>
      </c>
      <c r="I32" s="34">
        <f>SUM(I33)</f>
        <v>64400</v>
      </c>
      <c r="J32" s="34">
        <f>SUM(J33)</f>
        <v>16000</v>
      </c>
      <c r="K32" s="39">
        <f>SUM(K33)</f>
        <v>15999.44</v>
      </c>
      <c r="L32" s="34">
        <f>SUM(L33)</f>
        <v>15999.44</v>
      </c>
      <c r="Q32" s="102"/>
    </row>
    <row r="33" spans="1:19" ht="13.5" hidden="1" customHeight="1" collapsed="1">
      <c r="A33" s="31">
        <v>2</v>
      </c>
      <c r="B33" s="30">
        <v>1</v>
      </c>
      <c r="C33" s="29">
        <v>1</v>
      </c>
      <c r="D33" s="27">
        <v>1</v>
      </c>
      <c r="E33" s="30"/>
      <c r="F33" s="28"/>
      <c r="G33" s="27" t="s">
        <v>195</v>
      </c>
      <c r="H33" s="17">
        <v>4</v>
      </c>
      <c r="I33" s="34">
        <f>SUM(I34+I36)</f>
        <v>64400</v>
      </c>
      <c r="J33" s="34">
        <f t="shared" ref="J33:L34" si="0">SUM(J34)</f>
        <v>16000</v>
      </c>
      <c r="K33" s="34">
        <f t="shared" si="0"/>
        <v>15999.44</v>
      </c>
      <c r="L33" s="34">
        <f t="shared" si="0"/>
        <v>15999.44</v>
      </c>
      <c r="Q33" s="102"/>
      <c r="R33" s="102"/>
    </row>
    <row r="34" spans="1:19" ht="14.25" hidden="1" customHeight="1" collapsed="1">
      <c r="A34" s="31">
        <v>2</v>
      </c>
      <c r="B34" s="30">
        <v>1</v>
      </c>
      <c r="C34" s="29">
        <v>1</v>
      </c>
      <c r="D34" s="27">
        <v>1</v>
      </c>
      <c r="E34" s="30">
        <v>1</v>
      </c>
      <c r="F34" s="28"/>
      <c r="G34" s="27" t="s">
        <v>194</v>
      </c>
      <c r="H34" s="17">
        <v>5</v>
      </c>
      <c r="I34" s="39">
        <f>SUM(I35)</f>
        <v>64400</v>
      </c>
      <c r="J34" s="39">
        <f t="shared" si="0"/>
        <v>16000</v>
      </c>
      <c r="K34" s="39">
        <f t="shared" si="0"/>
        <v>15999.44</v>
      </c>
      <c r="L34" s="39">
        <f t="shared" si="0"/>
        <v>15999.44</v>
      </c>
      <c r="Q34" s="102"/>
      <c r="R34" s="102"/>
    </row>
    <row r="35" spans="1:19" ht="14.25" customHeight="1">
      <c r="A35" s="31">
        <v>2</v>
      </c>
      <c r="B35" s="30">
        <v>1</v>
      </c>
      <c r="C35" s="29">
        <v>1</v>
      </c>
      <c r="D35" s="27">
        <v>1</v>
      </c>
      <c r="E35" s="30">
        <v>1</v>
      </c>
      <c r="F35" s="28">
        <v>1</v>
      </c>
      <c r="G35" s="27" t="s">
        <v>194</v>
      </c>
      <c r="H35" s="17">
        <v>6</v>
      </c>
      <c r="I35" s="81">
        <v>64400</v>
      </c>
      <c r="J35" s="63">
        <v>16000</v>
      </c>
      <c r="K35" s="63">
        <v>15999.44</v>
      </c>
      <c r="L35" s="63">
        <v>15999.44</v>
      </c>
      <c r="Q35" s="102"/>
      <c r="R35" s="102"/>
    </row>
    <row r="36" spans="1:19" ht="12.75" hidden="1" customHeight="1" collapsed="1">
      <c r="A36" s="31">
        <v>2</v>
      </c>
      <c r="B36" s="30">
        <v>1</v>
      </c>
      <c r="C36" s="29">
        <v>1</v>
      </c>
      <c r="D36" s="27">
        <v>1</v>
      </c>
      <c r="E36" s="30">
        <v>2</v>
      </c>
      <c r="F36" s="28"/>
      <c r="G36" s="27" t="s">
        <v>193</v>
      </c>
      <c r="H36" s="1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02"/>
      <c r="R36" s="102"/>
    </row>
    <row r="37" spans="1:19" ht="12.75" hidden="1" customHeight="1" collapsed="1">
      <c r="A37" s="31">
        <v>2</v>
      </c>
      <c r="B37" s="30">
        <v>1</v>
      </c>
      <c r="C37" s="29">
        <v>1</v>
      </c>
      <c r="D37" s="27">
        <v>1</v>
      </c>
      <c r="E37" s="30">
        <v>2</v>
      </c>
      <c r="F37" s="28">
        <v>1</v>
      </c>
      <c r="G37" s="27" t="s">
        <v>193</v>
      </c>
      <c r="H37" s="17">
        <v>8</v>
      </c>
      <c r="I37" s="63">
        <v>0</v>
      </c>
      <c r="J37" s="26">
        <v>0</v>
      </c>
      <c r="K37" s="63">
        <v>0</v>
      </c>
      <c r="L37" s="26">
        <v>0</v>
      </c>
      <c r="Q37" s="102"/>
      <c r="R37" s="102"/>
    </row>
    <row r="38" spans="1:19" ht="13.5" hidden="1" customHeight="1" collapsed="1">
      <c r="A38" s="31">
        <v>2</v>
      </c>
      <c r="B38" s="30">
        <v>1</v>
      </c>
      <c r="C38" s="29">
        <v>2</v>
      </c>
      <c r="D38" s="27"/>
      <c r="E38" s="30"/>
      <c r="F38" s="28"/>
      <c r="G38" s="27" t="s">
        <v>192</v>
      </c>
      <c r="H38" s="17">
        <v>9</v>
      </c>
      <c r="I38" s="39">
        <f t="shared" ref="I38:L40" si="1">I39</f>
        <v>1100</v>
      </c>
      <c r="J38" s="34">
        <f t="shared" si="1"/>
        <v>300</v>
      </c>
      <c r="K38" s="39">
        <f t="shared" si="1"/>
        <v>212.65</v>
      </c>
      <c r="L38" s="34">
        <f t="shared" si="1"/>
        <v>212.65</v>
      </c>
      <c r="Q38" s="102"/>
      <c r="R38" s="102"/>
    </row>
    <row r="39" spans="1:19" ht="15.75" hidden="1" customHeight="1" collapsed="1">
      <c r="A39" s="31">
        <v>2</v>
      </c>
      <c r="B39" s="30">
        <v>1</v>
      </c>
      <c r="C39" s="29">
        <v>2</v>
      </c>
      <c r="D39" s="27">
        <v>1</v>
      </c>
      <c r="E39" s="30"/>
      <c r="F39" s="28"/>
      <c r="G39" s="27" t="s">
        <v>192</v>
      </c>
      <c r="H39" s="17">
        <v>10</v>
      </c>
      <c r="I39" s="39">
        <f t="shared" si="1"/>
        <v>1100</v>
      </c>
      <c r="J39" s="34">
        <f t="shared" si="1"/>
        <v>300</v>
      </c>
      <c r="K39" s="34">
        <f t="shared" si="1"/>
        <v>212.65</v>
      </c>
      <c r="L39" s="34">
        <f t="shared" si="1"/>
        <v>212.65</v>
      </c>
      <c r="Q39" s="102"/>
    </row>
    <row r="40" spans="1:19" ht="13.5" hidden="1" customHeight="1" collapsed="1">
      <c r="A40" s="31">
        <v>2</v>
      </c>
      <c r="B40" s="30">
        <v>1</v>
      </c>
      <c r="C40" s="29">
        <v>2</v>
      </c>
      <c r="D40" s="27">
        <v>1</v>
      </c>
      <c r="E40" s="30">
        <v>1</v>
      </c>
      <c r="F40" s="28"/>
      <c r="G40" s="27" t="s">
        <v>192</v>
      </c>
      <c r="H40" s="17">
        <v>11</v>
      </c>
      <c r="I40" s="34">
        <f t="shared" si="1"/>
        <v>1100</v>
      </c>
      <c r="J40" s="34">
        <f t="shared" si="1"/>
        <v>300</v>
      </c>
      <c r="K40" s="34">
        <f t="shared" si="1"/>
        <v>212.65</v>
      </c>
      <c r="L40" s="34">
        <f t="shared" si="1"/>
        <v>212.65</v>
      </c>
      <c r="Q40" s="102"/>
      <c r="R40" s="102"/>
    </row>
    <row r="41" spans="1:19" ht="14.25" customHeight="1">
      <c r="A41" s="31">
        <v>2</v>
      </c>
      <c r="B41" s="30">
        <v>1</v>
      </c>
      <c r="C41" s="29">
        <v>2</v>
      </c>
      <c r="D41" s="27">
        <v>1</v>
      </c>
      <c r="E41" s="30">
        <v>1</v>
      </c>
      <c r="F41" s="28">
        <v>1</v>
      </c>
      <c r="G41" s="27" t="s">
        <v>192</v>
      </c>
      <c r="H41" s="17">
        <v>12</v>
      </c>
      <c r="I41" s="26">
        <v>1100</v>
      </c>
      <c r="J41" s="63">
        <v>300</v>
      </c>
      <c r="K41" s="63">
        <v>212.65</v>
      </c>
      <c r="L41" s="63">
        <v>212.65</v>
      </c>
      <c r="Q41" s="102"/>
      <c r="R41" s="102"/>
    </row>
    <row r="42" spans="1:19" ht="26.25" customHeight="1">
      <c r="A42" s="69">
        <v>2</v>
      </c>
      <c r="B42" s="90">
        <v>2</v>
      </c>
      <c r="C42" s="46"/>
      <c r="D42" s="72"/>
      <c r="E42" s="47"/>
      <c r="F42" s="45"/>
      <c r="G42" s="96" t="s">
        <v>191</v>
      </c>
      <c r="H42" s="17">
        <v>13</v>
      </c>
      <c r="I42" s="44">
        <f t="shared" ref="I42:L44" si="2">I43</f>
        <v>2100</v>
      </c>
      <c r="J42" s="42">
        <f t="shared" si="2"/>
        <v>200</v>
      </c>
      <c r="K42" s="44">
        <f t="shared" si="2"/>
        <v>122.60000000000001</v>
      </c>
      <c r="L42" s="44">
        <f t="shared" si="2"/>
        <v>122.60000000000001</v>
      </c>
    </row>
    <row r="43" spans="1:19" ht="27" hidden="1" customHeight="1" collapsed="1">
      <c r="A43" s="31">
        <v>2</v>
      </c>
      <c r="B43" s="30">
        <v>2</v>
      </c>
      <c r="C43" s="29">
        <v>1</v>
      </c>
      <c r="D43" s="27"/>
      <c r="E43" s="30"/>
      <c r="F43" s="28"/>
      <c r="G43" s="72" t="s">
        <v>191</v>
      </c>
      <c r="H43" s="17">
        <v>14</v>
      </c>
      <c r="I43" s="34">
        <f t="shared" si="2"/>
        <v>2100</v>
      </c>
      <c r="J43" s="39">
        <f t="shared" si="2"/>
        <v>200</v>
      </c>
      <c r="K43" s="34">
        <f t="shared" si="2"/>
        <v>122.60000000000001</v>
      </c>
      <c r="L43" s="39">
        <f t="shared" si="2"/>
        <v>122.60000000000001</v>
      </c>
      <c r="Q43" s="102"/>
      <c r="S43" s="102"/>
    </row>
    <row r="44" spans="1:19" ht="15.75" hidden="1" customHeight="1" collapsed="1">
      <c r="A44" s="31">
        <v>2</v>
      </c>
      <c r="B44" s="30">
        <v>2</v>
      </c>
      <c r="C44" s="29">
        <v>1</v>
      </c>
      <c r="D44" s="27">
        <v>1</v>
      </c>
      <c r="E44" s="30"/>
      <c r="F44" s="28"/>
      <c r="G44" s="72" t="s">
        <v>191</v>
      </c>
      <c r="H44" s="17">
        <v>15</v>
      </c>
      <c r="I44" s="34">
        <f t="shared" si="2"/>
        <v>2100</v>
      </c>
      <c r="J44" s="39">
        <f t="shared" si="2"/>
        <v>200</v>
      </c>
      <c r="K44" s="78">
        <f t="shared" si="2"/>
        <v>122.60000000000001</v>
      </c>
      <c r="L44" s="78">
        <f t="shared" si="2"/>
        <v>122.60000000000001</v>
      </c>
      <c r="Q44" s="102"/>
      <c r="R44" s="102"/>
    </row>
    <row r="45" spans="1:19" ht="24.75" hidden="1" customHeight="1" collapsed="1">
      <c r="A45" s="38">
        <v>2</v>
      </c>
      <c r="B45" s="37">
        <v>2</v>
      </c>
      <c r="C45" s="36">
        <v>1</v>
      </c>
      <c r="D45" s="41">
        <v>1</v>
      </c>
      <c r="E45" s="37">
        <v>1</v>
      </c>
      <c r="F45" s="35"/>
      <c r="G45" s="72" t="s">
        <v>191</v>
      </c>
      <c r="H45" s="17">
        <v>16</v>
      </c>
      <c r="I45" s="54">
        <f>SUM(I46:I60)</f>
        <v>2100</v>
      </c>
      <c r="J45" s="54">
        <f>SUM(J46:J60)</f>
        <v>200</v>
      </c>
      <c r="K45" s="52">
        <f>SUM(K46:K60)</f>
        <v>122.60000000000001</v>
      </c>
      <c r="L45" s="52">
        <f>SUM(L46:L60)</f>
        <v>122.60000000000001</v>
      </c>
      <c r="Q45" s="102"/>
      <c r="R45" s="102"/>
    </row>
    <row r="46" spans="1:19" ht="15.75" hidden="1" customHeight="1" collapsed="1">
      <c r="A46" s="31">
        <v>2</v>
      </c>
      <c r="B46" s="30">
        <v>2</v>
      </c>
      <c r="C46" s="29">
        <v>1</v>
      </c>
      <c r="D46" s="27">
        <v>1</v>
      </c>
      <c r="E46" s="30">
        <v>1</v>
      </c>
      <c r="F46" s="107">
        <v>1</v>
      </c>
      <c r="G46" s="27" t="s">
        <v>190</v>
      </c>
      <c r="H46" s="17">
        <v>17</v>
      </c>
      <c r="I46" s="63">
        <v>0</v>
      </c>
      <c r="J46" s="63">
        <v>0</v>
      </c>
      <c r="K46" s="63">
        <v>0</v>
      </c>
      <c r="L46" s="63">
        <v>0</v>
      </c>
      <c r="Q46" s="102"/>
      <c r="R46" s="102"/>
    </row>
    <row r="47" spans="1:19" ht="26.25" hidden="1" customHeight="1" collapsed="1">
      <c r="A47" s="31">
        <v>2</v>
      </c>
      <c r="B47" s="30">
        <v>2</v>
      </c>
      <c r="C47" s="29">
        <v>1</v>
      </c>
      <c r="D47" s="27">
        <v>1</v>
      </c>
      <c r="E47" s="30">
        <v>1</v>
      </c>
      <c r="F47" s="28">
        <v>2</v>
      </c>
      <c r="G47" s="27" t="s">
        <v>189</v>
      </c>
      <c r="H47" s="17">
        <v>18</v>
      </c>
      <c r="I47" s="63">
        <v>0</v>
      </c>
      <c r="J47" s="63">
        <v>0</v>
      </c>
      <c r="K47" s="63">
        <v>0</v>
      </c>
      <c r="L47" s="63">
        <v>0</v>
      </c>
      <c r="Q47" s="102"/>
      <c r="R47" s="102"/>
    </row>
    <row r="48" spans="1:19" ht="26.25" hidden="1" customHeight="1" collapsed="1">
      <c r="A48" s="31">
        <v>2</v>
      </c>
      <c r="B48" s="30">
        <v>2</v>
      </c>
      <c r="C48" s="29">
        <v>1</v>
      </c>
      <c r="D48" s="27">
        <v>1</v>
      </c>
      <c r="E48" s="30">
        <v>1</v>
      </c>
      <c r="F48" s="28">
        <v>5</v>
      </c>
      <c r="G48" s="27" t="s">
        <v>188</v>
      </c>
      <c r="H48" s="17">
        <v>19</v>
      </c>
      <c r="I48" s="63">
        <v>0</v>
      </c>
      <c r="J48" s="63">
        <v>0</v>
      </c>
      <c r="K48" s="63">
        <v>0</v>
      </c>
      <c r="L48" s="63">
        <v>0</v>
      </c>
      <c r="Q48" s="102"/>
      <c r="R48" s="102"/>
    </row>
    <row r="49" spans="1:19" ht="27" hidden="1" customHeight="1" collapsed="1">
      <c r="A49" s="31">
        <v>2</v>
      </c>
      <c r="B49" s="30">
        <v>2</v>
      </c>
      <c r="C49" s="29">
        <v>1</v>
      </c>
      <c r="D49" s="27">
        <v>1</v>
      </c>
      <c r="E49" s="30">
        <v>1</v>
      </c>
      <c r="F49" s="28">
        <v>6</v>
      </c>
      <c r="G49" s="27" t="s">
        <v>187</v>
      </c>
      <c r="H49" s="17">
        <v>20</v>
      </c>
      <c r="I49" s="63">
        <v>0</v>
      </c>
      <c r="J49" s="63">
        <v>0</v>
      </c>
      <c r="K49" s="63">
        <v>0</v>
      </c>
      <c r="L49" s="63">
        <v>0</v>
      </c>
      <c r="Q49" s="102"/>
      <c r="R49" s="102"/>
    </row>
    <row r="50" spans="1:19" ht="26.25" hidden="1" customHeight="1" collapsed="1">
      <c r="A50" s="48">
        <v>2</v>
      </c>
      <c r="B50" s="47">
        <v>2</v>
      </c>
      <c r="C50" s="46">
        <v>1</v>
      </c>
      <c r="D50" s="72">
        <v>1</v>
      </c>
      <c r="E50" s="47">
        <v>1</v>
      </c>
      <c r="F50" s="45">
        <v>7</v>
      </c>
      <c r="G50" s="72" t="s">
        <v>186</v>
      </c>
      <c r="H50" s="17">
        <v>21</v>
      </c>
      <c r="I50" s="63">
        <v>0</v>
      </c>
      <c r="J50" s="63">
        <v>0</v>
      </c>
      <c r="K50" s="63">
        <v>0</v>
      </c>
      <c r="L50" s="63">
        <v>0</v>
      </c>
      <c r="Q50" s="102"/>
      <c r="R50" s="102"/>
    </row>
    <row r="51" spans="1:19" ht="15" customHeight="1">
      <c r="A51" s="31">
        <v>2</v>
      </c>
      <c r="B51" s="30">
        <v>2</v>
      </c>
      <c r="C51" s="29">
        <v>1</v>
      </c>
      <c r="D51" s="27">
        <v>1</v>
      </c>
      <c r="E51" s="30">
        <v>1</v>
      </c>
      <c r="F51" s="28">
        <v>11</v>
      </c>
      <c r="G51" s="27" t="s">
        <v>185</v>
      </c>
      <c r="H51" s="17">
        <v>22</v>
      </c>
      <c r="I51" s="26">
        <v>200</v>
      </c>
      <c r="J51" s="63">
        <v>0</v>
      </c>
      <c r="K51" s="63">
        <v>0</v>
      </c>
      <c r="L51" s="63">
        <v>0</v>
      </c>
      <c r="Q51" s="102"/>
      <c r="R51" s="102"/>
    </row>
    <row r="52" spans="1:19" ht="15.75" hidden="1" customHeight="1" collapsed="1">
      <c r="A52" s="38">
        <v>2</v>
      </c>
      <c r="B52" s="56">
        <v>2</v>
      </c>
      <c r="C52" s="62">
        <v>1</v>
      </c>
      <c r="D52" s="62">
        <v>1</v>
      </c>
      <c r="E52" s="62">
        <v>1</v>
      </c>
      <c r="F52" s="55">
        <v>12</v>
      </c>
      <c r="G52" s="51" t="s">
        <v>184</v>
      </c>
      <c r="H52" s="17">
        <v>23</v>
      </c>
      <c r="I52" s="57">
        <v>0</v>
      </c>
      <c r="J52" s="63">
        <v>0</v>
      </c>
      <c r="K52" s="63">
        <v>0</v>
      </c>
      <c r="L52" s="63">
        <v>0</v>
      </c>
      <c r="Q52" s="102"/>
      <c r="R52" s="102"/>
    </row>
    <row r="53" spans="1:19" ht="25.5" hidden="1" customHeight="1" collapsed="1">
      <c r="A53" s="31">
        <v>2</v>
      </c>
      <c r="B53" s="30">
        <v>2</v>
      </c>
      <c r="C53" s="29">
        <v>1</v>
      </c>
      <c r="D53" s="29">
        <v>1</v>
      </c>
      <c r="E53" s="29">
        <v>1</v>
      </c>
      <c r="F53" s="28">
        <v>14</v>
      </c>
      <c r="G53" s="106" t="s">
        <v>183</v>
      </c>
      <c r="H53" s="17">
        <v>24</v>
      </c>
      <c r="I53" s="26">
        <v>0</v>
      </c>
      <c r="J53" s="26">
        <v>0</v>
      </c>
      <c r="K53" s="26">
        <v>0</v>
      </c>
      <c r="L53" s="26">
        <v>0</v>
      </c>
      <c r="Q53" s="102"/>
      <c r="R53" s="102"/>
    </row>
    <row r="54" spans="1:19" ht="27.75" hidden="1" customHeight="1" collapsed="1">
      <c r="A54" s="31">
        <v>2</v>
      </c>
      <c r="B54" s="30">
        <v>2</v>
      </c>
      <c r="C54" s="29">
        <v>1</v>
      </c>
      <c r="D54" s="29">
        <v>1</v>
      </c>
      <c r="E54" s="29">
        <v>1</v>
      </c>
      <c r="F54" s="28">
        <v>15</v>
      </c>
      <c r="G54" s="27" t="s">
        <v>182</v>
      </c>
      <c r="H54" s="17">
        <v>25</v>
      </c>
      <c r="I54" s="26">
        <v>0</v>
      </c>
      <c r="J54" s="63">
        <v>0</v>
      </c>
      <c r="K54" s="63">
        <v>0</v>
      </c>
      <c r="L54" s="63">
        <v>0</v>
      </c>
      <c r="Q54" s="102"/>
      <c r="R54" s="102"/>
    </row>
    <row r="55" spans="1:19" ht="15.75" customHeight="1">
      <c r="A55" s="31">
        <v>2</v>
      </c>
      <c r="B55" s="30">
        <v>2</v>
      </c>
      <c r="C55" s="29">
        <v>1</v>
      </c>
      <c r="D55" s="29">
        <v>1</v>
      </c>
      <c r="E55" s="29">
        <v>1</v>
      </c>
      <c r="F55" s="28">
        <v>16</v>
      </c>
      <c r="G55" s="27" t="s">
        <v>181</v>
      </c>
      <c r="H55" s="17">
        <v>26</v>
      </c>
      <c r="I55" s="26">
        <v>100</v>
      </c>
      <c r="J55" s="63">
        <v>0</v>
      </c>
      <c r="K55" s="63">
        <v>0</v>
      </c>
      <c r="L55" s="63">
        <v>0</v>
      </c>
      <c r="Q55" s="102"/>
      <c r="R55" s="102"/>
    </row>
    <row r="56" spans="1:19" ht="27.75" hidden="1" customHeight="1" collapsed="1">
      <c r="A56" s="31">
        <v>2</v>
      </c>
      <c r="B56" s="30">
        <v>2</v>
      </c>
      <c r="C56" s="29">
        <v>1</v>
      </c>
      <c r="D56" s="29">
        <v>1</v>
      </c>
      <c r="E56" s="29">
        <v>1</v>
      </c>
      <c r="F56" s="28">
        <v>17</v>
      </c>
      <c r="G56" s="27" t="s">
        <v>180</v>
      </c>
      <c r="H56" s="17">
        <v>27</v>
      </c>
      <c r="I56" s="26">
        <v>0</v>
      </c>
      <c r="J56" s="26">
        <v>0</v>
      </c>
      <c r="K56" s="26">
        <v>0</v>
      </c>
      <c r="L56" s="26">
        <v>0</v>
      </c>
      <c r="Q56" s="102"/>
      <c r="R56" s="102"/>
    </row>
    <row r="57" spans="1:19" ht="14.25" hidden="1" customHeight="1" collapsed="1">
      <c r="A57" s="31">
        <v>2</v>
      </c>
      <c r="B57" s="30">
        <v>2</v>
      </c>
      <c r="C57" s="29">
        <v>1</v>
      </c>
      <c r="D57" s="29">
        <v>1</v>
      </c>
      <c r="E57" s="29">
        <v>1</v>
      </c>
      <c r="F57" s="28">
        <v>20</v>
      </c>
      <c r="G57" s="27" t="s">
        <v>179</v>
      </c>
      <c r="H57" s="17">
        <v>28</v>
      </c>
      <c r="I57" s="26">
        <v>0</v>
      </c>
      <c r="J57" s="63">
        <v>0</v>
      </c>
      <c r="K57" s="63">
        <v>0</v>
      </c>
      <c r="L57" s="63">
        <v>0</v>
      </c>
      <c r="Q57" s="102"/>
      <c r="R57" s="102"/>
    </row>
    <row r="58" spans="1:19" ht="27.75" customHeight="1">
      <c r="A58" s="31">
        <v>2</v>
      </c>
      <c r="B58" s="30">
        <v>2</v>
      </c>
      <c r="C58" s="29">
        <v>1</v>
      </c>
      <c r="D58" s="29">
        <v>1</v>
      </c>
      <c r="E58" s="29">
        <v>1</v>
      </c>
      <c r="F58" s="28">
        <v>21</v>
      </c>
      <c r="G58" s="27" t="s">
        <v>178</v>
      </c>
      <c r="H58" s="17">
        <v>29</v>
      </c>
      <c r="I58" s="26">
        <v>400</v>
      </c>
      <c r="J58" s="63">
        <v>100</v>
      </c>
      <c r="K58" s="63">
        <v>98.4</v>
      </c>
      <c r="L58" s="63">
        <v>98.4</v>
      </c>
      <c r="Q58" s="102"/>
      <c r="R58" s="102"/>
    </row>
    <row r="59" spans="1:19" ht="12" hidden="1" customHeight="1" collapsed="1">
      <c r="A59" s="31">
        <v>2</v>
      </c>
      <c r="B59" s="30">
        <v>2</v>
      </c>
      <c r="C59" s="29">
        <v>1</v>
      </c>
      <c r="D59" s="29">
        <v>1</v>
      </c>
      <c r="E59" s="29">
        <v>1</v>
      </c>
      <c r="F59" s="28">
        <v>22</v>
      </c>
      <c r="G59" s="27" t="s">
        <v>177</v>
      </c>
      <c r="H59" s="17">
        <v>30</v>
      </c>
      <c r="I59" s="26">
        <v>0</v>
      </c>
      <c r="J59" s="63">
        <v>0</v>
      </c>
      <c r="K59" s="63">
        <v>0</v>
      </c>
      <c r="L59" s="63">
        <v>0</v>
      </c>
      <c r="Q59" s="102"/>
      <c r="R59" s="102"/>
    </row>
    <row r="60" spans="1:19" ht="15" customHeight="1">
      <c r="A60" s="31">
        <v>2</v>
      </c>
      <c r="B60" s="30">
        <v>2</v>
      </c>
      <c r="C60" s="29">
        <v>1</v>
      </c>
      <c r="D60" s="29">
        <v>1</v>
      </c>
      <c r="E60" s="29">
        <v>1</v>
      </c>
      <c r="F60" s="28">
        <v>30</v>
      </c>
      <c r="G60" s="27" t="s">
        <v>176</v>
      </c>
      <c r="H60" s="17">
        <v>31</v>
      </c>
      <c r="I60" s="26">
        <v>1400</v>
      </c>
      <c r="J60" s="63">
        <v>100</v>
      </c>
      <c r="K60" s="63">
        <v>24.2</v>
      </c>
      <c r="L60" s="63">
        <v>24.2</v>
      </c>
      <c r="Q60" s="102"/>
      <c r="R60" s="102"/>
    </row>
    <row r="61" spans="1:19" ht="14.25" hidden="1" customHeight="1" collapsed="1">
      <c r="A61" s="105">
        <v>2</v>
      </c>
      <c r="B61" s="104">
        <v>3</v>
      </c>
      <c r="C61" s="89"/>
      <c r="D61" s="46"/>
      <c r="E61" s="46"/>
      <c r="F61" s="45"/>
      <c r="G61" s="87" t="s">
        <v>175</v>
      </c>
      <c r="H61" s="17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1">
        <v>2</v>
      </c>
      <c r="B62" s="30">
        <v>3</v>
      </c>
      <c r="C62" s="29">
        <v>1</v>
      </c>
      <c r="D62" s="29"/>
      <c r="E62" s="29"/>
      <c r="F62" s="28"/>
      <c r="G62" s="27" t="s">
        <v>174</v>
      </c>
      <c r="H62" s="17">
        <v>33</v>
      </c>
      <c r="I62" s="34">
        <f>SUM(I63+I68+I73)</f>
        <v>0</v>
      </c>
      <c r="J62" s="40">
        <f>SUM(J63+J68+J73)</f>
        <v>0</v>
      </c>
      <c r="K62" s="39">
        <f>SUM(K63+K68+K73)</f>
        <v>0</v>
      </c>
      <c r="L62" s="34">
        <f>SUM(L63+L68+L73)</f>
        <v>0</v>
      </c>
      <c r="Q62" s="102"/>
      <c r="S62" s="102"/>
    </row>
    <row r="63" spans="1:19" ht="15" hidden="1" customHeight="1" collapsed="1">
      <c r="A63" s="31">
        <v>2</v>
      </c>
      <c r="B63" s="30">
        <v>3</v>
      </c>
      <c r="C63" s="29">
        <v>1</v>
      </c>
      <c r="D63" s="29">
        <v>1</v>
      </c>
      <c r="E63" s="29"/>
      <c r="F63" s="28"/>
      <c r="G63" s="27" t="s">
        <v>173</v>
      </c>
      <c r="H63" s="17">
        <v>34</v>
      </c>
      <c r="I63" s="34">
        <f>I64</f>
        <v>0</v>
      </c>
      <c r="J63" s="40">
        <f>J64</f>
        <v>0</v>
      </c>
      <c r="K63" s="39">
        <f>K64</f>
        <v>0</v>
      </c>
      <c r="L63" s="34">
        <f>L64</f>
        <v>0</v>
      </c>
      <c r="Q63" s="102"/>
      <c r="R63" s="102"/>
    </row>
    <row r="64" spans="1:19" ht="13.5" hidden="1" customHeight="1" collapsed="1">
      <c r="A64" s="31">
        <v>2</v>
      </c>
      <c r="B64" s="30">
        <v>3</v>
      </c>
      <c r="C64" s="29">
        <v>1</v>
      </c>
      <c r="D64" s="29">
        <v>1</v>
      </c>
      <c r="E64" s="29">
        <v>1</v>
      </c>
      <c r="F64" s="28"/>
      <c r="G64" s="27" t="s">
        <v>173</v>
      </c>
      <c r="H64" s="17">
        <v>35</v>
      </c>
      <c r="I64" s="34">
        <f>SUM(I65:I67)</f>
        <v>0</v>
      </c>
      <c r="J64" s="40">
        <f>SUM(J65:J67)</f>
        <v>0</v>
      </c>
      <c r="K64" s="39">
        <f>SUM(K65:K67)</f>
        <v>0</v>
      </c>
      <c r="L64" s="34">
        <f>SUM(L65:L67)</f>
        <v>0</v>
      </c>
      <c r="Q64" s="102"/>
      <c r="R64" s="102"/>
    </row>
    <row r="65" spans="1:18" s="103" customFormat="1" ht="25.5" hidden="1" customHeight="1" collapsed="1">
      <c r="A65" s="31">
        <v>2</v>
      </c>
      <c r="B65" s="30">
        <v>3</v>
      </c>
      <c r="C65" s="29">
        <v>1</v>
      </c>
      <c r="D65" s="29">
        <v>1</v>
      </c>
      <c r="E65" s="29">
        <v>1</v>
      </c>
      <c r="F65" s="28">
        <v>1</v>
      </c>
      <c r="G65" s="27" t="s">
        <v>171</v>
      </c>
      <c r="H65" s="17">
        <v>36</v>
      </c>
      <c r="I65" s="26">
        <v>0</v>
      </c>
      <c r="J65" s="26">
        <v>0</v>
      </c>
      <c r="K65" s="26">
        <v>0</v>
      </c>
      <c r="L65" s="26">
        <v>0</v>
      </c>
      <c r="Q65" s="102"/>
      <c r="R65" s="102"/>
    </row>
    <row r="66" spans="1:18" ht="19.5" hidden="1" customHeight="1" collapsed="1">
      <c r="A66" s="31">
        <v>2</v>
      </c>
      <c r="B66" s="47">
        <v>3</v>
      </c>
      <c r="C66" s="46">
        <v>1</v>
      </c>
      <c r="D66" s="46">
        <v>1</v>
      </c>
      <c r="E66" s="46">
        <v>1</v>
      </c>
      <c r="F66" s="45">
        <v>2</v>
      </c>
      <c r="G66" s="72" t="s">
        <v>170</v>
      </c>
      <c r="H66" s="17">
        <v>37</v>
      </c>
      <c r="I66" s="81">
        <v>0</v>
      </c>
      <c r="J66" s="81">
        <v>0</v>
      </c>
      <c r="K66" s="81">
        <v>0</v>
      </c>
      <c r="L66" s="81">
        <v>0</v>
      </c>
      <c r="Q66" s="102"/>
      <c r="R66" s="102"/>
    </row>
    <row r="67" spans="1:18" ht="16.5" hidden="1" customHeight="1" collapsed="1">
      <c r="A67" s="30">
        <v>2</v>
      </c>
      <c r="B67" s="29">
        <v>3</v>
      </c>
      <c r="C67" s="29">
        <v>1</v>
      </c>
      <c r="D67" s="29">
        <v>1</v>
      </c>
      <c r="E67" s="29">
        <v>1</v>
      </c>
      <c r="F67" s="28">
        <v>3</v>
      </c>
      <c r="G67" s="27" t="s">
        <v>169</v>
      </c>
      <c r="H67" s="17">
        <v>38</v>
      </c>
      <c r="I67" s="26">
        <v>0</v>
      </c>
      <c r="J67" s="26">
        <v>0</v>
      </c>
      <c r="K67" s="26">
        <v>0</v>
      </c>
      <c r="L67" s="26">
        <v>0</v>
      </c>
      <c r="Q67" s="102"/>
      <c r="R67" s="102"/>
    </row>
    <row r="68" spans="1:18" ht="29.25" hidden="1" customHeight="1" collapsed="1">
      <c r="A68" s="47">
        <v>2</v>
      </c>
      <c r="B68" s="46">
        <v>3</v>
      </c>
      <c r="C68" s="46">
        <v>1</v>
      </c>
      <c r="D68" s="46">
        <v>2</v>
      </c>
      <c r="E68" s="46"/>
      <c r="F68" s="45"/>
      <c r="G68" s="72" t="s">
        <v>172</v>
      </c>
      <c r="H68" s="17">
        <v>39</v>
      </c>
      <c r="I68" s="44">
        <f>I69</f>
        <v>0</v>
      </c>
      <c r="J68" s="43">
        <f>J69</f>
        <v>0</v>
      </c>
      <c r="K68" s="42">
        <f>K69</f>
        <v>0</v>
      </c>
      <c r="L68" s="42">
        <f>L69</f>
        <v>0</v>
      </c>
      <c r="Q68" s="102"/>
      <c r="R68" s="102"/>
    </row>
    <row r="69" spans="1:18" ht="27" hidden="1" customHeight="1" collapsed="1">
      <c r="A69" s="37">
        <v>2</v>
      </c>
      <c r="B69" s="36">
        <v>3</v>
      </c>
      <c r="C69" s="36">
        <v>1</v>
      </c>
      <c r="D69" s="36">
        <v>2</v>
      </c>
      <c r="E69" s="36">
        <v>1</v>
      </c>
      <c r="F69" s="35"/>
      <c r="G69" s="72" t="s">
        <v>172</v>
      </c>
      <c r="H69" s="17">
        <v>40</v>
      </c>
      <c r="I69" s="78">
        <f>SUM(I70:I72)</f>
        <v>0</v>
      </c>
      <c r="J69" s="80">
        <f>SUM(J70:J72)</f>
        <v>0</v>
      </c>
      <c r="K69" s="79">
        <f>SUM(K70:K72)</f>
        <v>0</v>
      </c>
      <c r="L69" s="39">
        <f>SUM(L70:L72)</f>
        <v>0</v>
      </c>
      <c r="Q69" s="102"/>
      <c r="R69" s="102"/>
    </row>
    <row r="70" spans="1:18" s="103" customFormat="1" ht="27" hidden="1" customHeight="1" collapsed="1">
      <c r="A70" s="30">
        <v>2</v>
      </c>
      <c r="B70" s="29">
        <v>3</v>
      </c>
      <c r="C70" s="29">
        <v>1</v>
      </c>
      <c r="D70" s="29">
        <v>2</v>
      </c>
      <c r="E70" s="29">
        <v>1</v>
      </c>
      <c r="F70" s="28">
        <v>1</v>
      </c>
      <c r="G70" s="31" t="s">
        <v>171</v>
      </c>
      <c r="H70" s="17">
        <v>41</v>
      </c>
      <c r="I70" s="26">
        <v>0</v>
      </c>
      <c r="J70" s="26">
        <v>0</v>
      </c>
      <c r="K70" s="26">
        <v>0</v>
      </c>
      <c r="L70" s="26">
        <v>0</v>
      </c>
      <c r="Q70" s="102"/>
      <c r="R70" s="102"/>
    </row>
    <row r="71" spans="1:18" ht="16.5" hidden="1" customHeight="1" collapsed="1">
      <c r="A71" s="30">
        <v>2</v>
      </c>
      <c r="B71" s="29">
        <v>3</v>
      </c>
      <c r="C71" s="29">
        <v>1</v>
      </c>
      <c r="D71" s="29">
        <v>2</v>
      </c>
      <c r="E71" s="29">
        <v>1</v>
      </c>
      <c r="F71" s="28">
        <v>2</v>
      </c>
      <c r="G71" s="31" t="s">
        <v>170</v>
      </c>
      <c r="H71" s="17">
        <v>42</v>
      </c>
      <c r="I71" s="26">
        <v>0</v>
      </c>
      <c r="J71" s="26">
        <v>0</v>
      </c>
      <c r="K71" s="26">
        <v>0</v>
      </c>
      <c r="L71" s="26">
        <v>0</v>
      </c>
      <c r="Q71" s="102"/>
      <c r="R71" s="102"/>
    </row>
    <row r="72" spans="1:18" ht="15" hidden="1" customHeight="1" collapsed="1">
      <c r="A72" s="30">
        <v>2</v>
      </c>
      <c r="B72" s="29">
        <v>3</v>
      </c>
      <c r="C72" s="29">
        <v>1</v>
      </c>
      <c r="D72" s="29">
        <v>2</v>
      </c>
      <c r="E72" s="29">
        <v>1</v>
      </c>
      <c r="F72" s="28">
        <v>3</v>
      </c>
      <c r="G72" s="31" t="s">
        <v>169</v>
      </c>
      <c r="H72" s="17">
        <v>43</v>
      </c>
      <c r="I72" s="26">
        <v>0</v>
      </c>
      <c r="J72" s="26">
        <v>0</v>
      </c>
      <c r="K72" s="26">
        <v>0</v>
      </c>
      <c r="L72" s="26">
        <v>0</v>
      </c>
      <c r="Q72" s="102"/>
      <c r="R72" s="102"/>
    </row>
    <row r="73" spans="1:18" ht="27.75" hidden="1" customHeight="1" collapsed="1">
      <c r="A73" s="30">
        <v>2</v>
      </c>
      <c r="B73" s="29">
        <v>3</v>
      </c>
      <c r="C73" s="29">
        <v>1</v>
      </c>
      <c r="D73" s="29">
        <v>3</v>
      </c>
      <c r="E73" s="29"/>
      <c r="F73" s="28"/>
      <c r="G73" s="31" t="s">
        <v>168</v>
      </c>
      <c r="H73" s="17">
        <v>44</v>
      </c>
      <c r="I73" s="34">
        <f>I74</f>
        <v>0</v>
      </c>
      <c r="J73" s="40">
        <f>J74</f>
        <v>0</v>
      </c>
      <c r="K73" s="39">
        <f>K74</f>
        <v>0</v>
      </c>
      <c r="L73" s="39">
        <f>L74</f>
        <v>0</v>
      </c>
      <c r="Q73" s="102"/>
      <c r="R73" s="102"/>
    </row>
    <row r="74" spans="1:18" ht="26.25" hidden="1" customHeight="1" collapsed="1">
      <c r="A74" s="30">
        <v>2</v>
      </c>
      <c r="B74" s="29">
        <v>3</v>
      </c>
      <c r="C74" s="29">
        <v>1</v>
      </c>
      <c r="D74" s="29">
        <v>3</v>
      </c>
      <c r="E74" s="29">
        <v>1</v>
      </c>
      <c r="F74" s="28"/>
      <c r="G74" s="31" t="s">
        <v>167</v>
      </c>
      <c r="H74" s="17">
        <v>45</v>
      </c>
      <c r="I74" s="34">
        <f>SUM(I75:I77)</f>
        <v>0</v>
      </c>
      <c r="J74" s="40">
        <f>SUM(J75:J77)</f>
        <v>0</v>
      </c>
      <c r="K74" s="39">
        <f>SUM(K75:K77)</f>
        <v>0</v>
      </c>
      <c r="L74" s="39">
        <f>SUM(L75:L77)</f>
        <v>0</v>
      </c>
      <c r="Q74" s="102"/>
      <c r="R74" s="102"/>
    </row>
    <row r="75" spans="1:18" ht="15" hidden="1" customHeight="1" collapsed="1">
      <c r="A75" s="47">
        <v>2</v>
      </c>
      <c r="B75" s="46">
        <v>3</v>
      </c>
      <c r="C75" s="46">
        <v>1</v>
      </c>
      <c r="D75" s="46">
        <v>3</v>
      </c>
      <c r="E75" s="46">
        <v>1</v>
      </c>
      <c r="F75" s="45">
        <v>1</v>
      </c>
      <c r="G75" s="48" t="s">
        <v>166</v>
      </c>
      <c r="H75" s="17">
        <v>46</v>
      </c>
      <c r="I75" s="81">
        <v>0</v>
      </c>
      <c r="J75" s="81">
        <v>0</v>
      </c>
      <c r="K75" s="81">
        <v>0</v>
      </c>
      <c r="L75" s="81">
        <v>0</v>
      </c>
      <c r="Q75" s="102"/>
      <c r="R75" s="102"/>
    </row>
    <row r="76" spans="1:18" ht="16.5" hidden="1" customHeight="1" collapsed="1">
      <c r="A76" s="30">
        <v>2</v>
      </c>
      <c r="B76" s="29">
        <v>3</v>
      </c>
      <c r="C76" s="29">
        <v>1</v>
      </c>
      <c r="D76" s="29">
        <v>3</v>
      </c>
      <c r="E76" s="29">
        <v>1</v>
      </c>
      <c r="F76" s="28">
        <v>2</v>
      </c>
      <c r="G76" s="31" t="s">
        <v>165</v>
      </c>
      <c r="H76" s="17">
        <v>47</v>
      </c>
      <c r="I76" s="26">
        <v>0</v>
      </c>
      <c r="J76" s="26">
        <v>0</v>
      </c>
      <c r="K76" s="26">
        <v>0</v>
      </c>
      <c r="L76" s="26">
        <v>0</v>
      </c>
      <c r="Q76" s="102"/>
      <c r="R76" s="102"/>
    </row>
    <row r="77" spans="1:18" ht="17.25" hidden="1" customHeight="1" collapsed="1">
      <c r="A77" s="47">
        <v>2</v>
      </c>
      <c r="B77" s="46">
        <v>3</v>
      </c>
      <c r="C77" s="46">
        <v>1</v>
      </c>
      <c r="D77" s="46">
        <v>3</v>
      </c>
      <c r="E77" s="46">
        <v>1</v>
      </c>
      <c r="F77" s="45">
        <v>3</v>
      </c>
      <c r="G77" s="48" t="s">
        <v>164</v>
      </c>
      <c r="H77" s="17">
        <v>48</v>
      </c>
      <c r="I77" s="81">
        <v>0</v>
      </c>
      <c r="J77" s="81">
        <v>0</v>
      </c>
      <c r="K77" s="81">
        <v>0</v>
      </c>
      <c r="L77" s="81">
        <v>0</v>
      </c>
      <c r="Q77" s="102"/>
      <c r="R77" s="102"/>
    </row>
    <row r="78" spans="1:18" ht="12.75" hidden="1" customHeight="1" collapsed="1">
      <c r="A78" s="47">
        <v>2</v>
      </c>
      <c r="B78" s="46">
        <v>3</v>
      </c>
      <c r="C78" s="46">
        <v>2</v>
      </c>
      <c r="D78" s="46"/>
      <c r="E78" s="46"/>
      <c r="F78" s="45"/>
      <c r="G78" s="48" t="s">
        <v>163</v>
      </c>
      <c r="H78" s="17">
        <v>49</v>
      </c>
      <c r="I78" s="34">
        <f t="shared" ref="I78:L79" si="3">I79</f>
        <v>0</v>
      </c>
      <c r="J78" s="34">
        <f t="shared" si="3"/>
        <v>0</v>
      </c>
      <c r="K78" s="34">
        <f t="shared" si="3"/>
        <v>0</v>
      </c>
      <c r="L78" s="34">
        <f t="shared" si="3"/>
        <v>0</v>
      </c>
    </row>
    <row r="79" spans="1:18" ht="12" hidden="1" customHeight="1" collapsed="1">
      <c r="A79" s="47">
        <v>2</v>
      </c>
      <c r="B79" s="46">
        <v>3</v>
      </c>
      <c r="C79" s="46">
        <v>2</v>
      </c>
      <c r="D79" s="46">
        <v>1</v>
      </c>
      <c r="E79" s="46"/>
      <c r="F79" s="45"/>
      <c r="G79" s="48" t="s">
        <v>163</v>
      </c>
      <c r="H79" s="17">
        <v>50</v>
      </c>
      <c r="I79" s="34">
        <f t="shared" si="3"/>
        <v>0</v>
      </c>
      <c r="J79" s="34">
        <f t="shared" si="3"/>
        <v>0</v>
      </c>
      <c r="K79" s="34">
        <f t="shared" si="3"/>
        <v>0</v>
      </c>
      <c r="L79" s="34">
        <f t="shared" si="3"/>
        <v>0</v>
      </c>
    </row>
    <row r="80" spans="1:18" ht="15.75" hidden="1" customHeight="1" collapsed="1">
      <c r="A80" s="47">
        <v>2</v>
      </c>
      <c r="B80" s="46">
        <v>3</v>
      </c>
      <c r="C80" s="46">
        <v>2</v>
      </c>
      <c r="D80" s="46">
        <v>1</v>
      </c>
      <c r="E80" s="46">
        <v>1</v>
      </c>
      <c r="F80" s="45"/>
      <c r="G80" s="48" t="s">
        <v>163</v>
      </c>
      <c r="H80" s="17">
        <v>51</v>
      </c>
      <c r="I80" s="34">
        <f>SUM(I81)</f>
        <v>0</v>
      </c>
      <c r="J80" s="34">
        <f>SUM(J81)</f>
        <v>0</v>
      </c>
      <c r="K80" s="34">
        <f>SUM(K81)</f>
        <v>0</v>
      </c>
      <c r="L80" s="34">
        <f>SUM(L81)</f>
        <v>0</v>
      </c>
    </row>
    <row r="81" spans="1:12" ht="13.5" hidden="1" customHeight="1" collapsed="1">
      <c r="A81" s="47">
        <v>2</v>
      </c>
      <c r="B81" s="46">
        <v>3</v>
      </c>
      <c r="C81" s="46">
        <v>2</v>
      </c>
      <c r="D81" s="46">
        <v>1</v>
      </c>
      <c r="E81" s="46">
        <v>1</v>
      </c>
      <c r="F81" s="45">
        <v>1</v>
      </c>
      <c r="G81" s="48" t="s">
        <v>163</v>
      </c>
      <c r="H81" s="17">
        <v>52</v>
      </c>
      <c r="I81" s="26">
        <v>0</v>
      </c>
      <c r="J81" s="26">
        <v>0</v>
      </c>
      <c r="K81" s="26">
        <v>0</v>
      </c>
      <c r="L81" s="26">
        <v>0</v>
      </c>
    </row>
    <row r="82" spans="1:12" ht="16.5" hidden="1" customHeight="1" collapsed="1">
      <c r="A82" s="68">
        <v>2</v>
      </c>
      <c r="B82" s="67">
        <v>4</v>
      </c>
      <c r="C82" s="67"/>
      <c r="D82" s="67"/>
      <c r="E82" s="67"/>
      <c r="F82" s="66"/>
      <c r="G82" s="91" t="s">
        <v>162</v>
      </c>
      <c r="H82" s="17">
        <v>53</v>
      </c>
      <c r="I82" s="34">
        <f t="shared" ref="I82:L84" si="4">I83</f>
        <v>0</v>
      </c>
      <c r="J82" s="40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30">
        <v>2</v>
      </c>
      <c r="B83" s="29">
        <v>4</v>
      </c>
      <c r="C83" s="29">
        <v>1</v>
      </c>
      <c r="D83" s="29"/>
      <c r="E83" s="29"/>
      <c r="F83" s="28"/>
      <c r="G83" s="31" t="s">
        <v>161</v>
      </c>
      <c r="H83" s="17">
        <v>54</v>
      </c>
      <c r="I83" s="34">
        <f t="shared" si="4"/>
        <v>0</v>
      </c>
      <c r="J83" s="40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30">
        <v>2</v>
      </c>
      <c r="B84" s="29">
        <v>4</v>
      </c>
      <c r="C84" s="29">
        <v>1</v>
      </c>
      <c r="D84" s="29">
        <v>1</v>
      </c>
      <c r="E84" s="29"/>
      <c r="F84" s="28"/>
      <c r="G84" s="31" t="s">
        <v>161</v>
      </c>
      <c r="H84" s="17">
        <v>55</v>
      </c>
      <c r="I84" s="34">
        <f t="shared" si="4"/>
        <v>0</v>
      </c>
      <c r="J84" s="40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30">
        <v>2</v>
      </c>
      <c r="B85" s="29">
        <v>4</v>
      </c>
      <c r="C85" s="29">
        <v>1</v>
      </c>
      <c r="D85" s="29">
        <v>1</v>
      </c>
      <c r="E85" s="29">
        <v>1</v>
      </c>
      <c r="F85" s="28"/>
      <c r="G85" s="31" t="s">
        <v>161</v>
      </c>
      <c r="H85" s="17">
        <v>56</v>
      </c>
      <c r="I85" s="34">
        <f>SUM(I86:I88)</f>
        <v>0</v>
      </c>
      <c r="J85" s="40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30">
        <v>2</v>
      </c>
      <c r="B86" s="29">
        <v>4</v>
      </c>
      <c r="C86" s="29">
        <v>1</v>
      </c>
      <c r="D86" s="29">
        <v>1</v>
      </c>
      <c r="E86" s="29">
        <v>1</v>
      </c>
      <c r="F86" s="28">
        <v>1</v>
      </c>
      <c r="G86" s="31" t="s">
        <v>160</v>
      </c>
      <c r="H86" s="17">
        <v>57</v>
      </c>
      <c r="I86" s="26">
        <v>0</v>
      </c>
      <c r="J86" s="26">
        <v>0</v>
      </c>
      <c r="K86" s="26">
        <v>0</v>
      </c>
      <c r="L86" s="26">
        <v>0</v>
      </c>
    </row>
    <row r="87" spans="1:12" ht="13.5" hidden="1" customHeight="1" collapsed="1">
      <c r="A87" s="30">
        <v>2</v>
      </c>
      <c r="B87" s="30">
        <v>4</v>
      </c>
      <c r="C87" s="30">
        <v>1</v>
      </c>
      <c r="D87" s="29">
        <v>1</v>
      </c>
      <c r="E87" s="29">
        <v>1</v>
      </c>
      <c r="F87" s="49">
        <v>2</v>
      </c>
      <c r="G87" s="27" t="s">
        <v>159</v>
      </c>
      <c r="H87" s="17">
        <v>58</v>
      </c>
      <c r="I87" s="26">
        <v>0</v>
      </c>
      <c r="J87" s="26">
        <v>0</v>
      </c>
      <c r="K87" s="26">
        <v>0</v>
      </c>
      <c r="L87" s="26">
        <v>0</v>
      </c>
    </row>
    <row r="88" spans="1:12" hidden="1" collapsed="1">
      <c r="A88" s="30">
        <v>2</v>
      </c>
      <c r="B88" s="29">
        <v>4</v>
      </c>
      <c r="C88" s="30">
        <v>1</v>
      </c>
      <c r="D88" s="29">
        <v>1</v>
      </c>
      <c r="E88" s="29">
        <v>1</v>
      </c>
      <c r="F88" s="49">
        <v>3</v>
      </c>
      <c r="G88" s="27" t="s">
        <v>158</v>
      </c>
      <c r="H88" s="17">
        <v>59</v>
      </c>
      <c r="I88" s="26">
        <v>0</v>
      </c>
      <c r="J88" s="26">
        <v>0</v>
      </c>
      <c r="K88" s="26">
        <v>0</v>
      </c>
      <c r="L88" s="26">
        <v>0</v>
      </c>
    </row>
    <row r="89" spans="1:12" hidden="1" collapsed="1">
      <c r="A89" s="68">
        <v>2</v>
      </c>
      <c r="B89" s="67">
        <v>5</v>
      </c>
      <c r="C89" s="68"/>
      <c r="D89" s="67"/>
      <c r="E89" s="67"/>
      <c r="F89" s="101"/>
      <c r="G89" s="65" t="s">
        <v>157</v>
      </c>
      <c r="H89" s="17">
        <v>60</v>
      </c>
      <c r="I89" s="34">
        <f>SUM(I90+I95+I100)</f>
        <v>0</v>
      </c>
      <c r="J89" s="40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7">
        <v>2</v>
      </c>
      <c r="B90" s="46">
        <v>5</v>
      </c>
      <c r="C90" s="47">
        <v>1</v>
      </c>
      <c r="D90" s="46"/>
      <c r="E90" s="46"/>
      <c r="F90" s="97"/>
      <c r="G90" s="72" t="s">
        <v>156</v>
      </c>
      <c r="H90" s="17">
        <v>61</v>
      </c>
      <c r="I90" s="44">
        <f t="shared" ref="I90:L91" si="5">I91</f>
        <v>0</v>
      </c>
      <c r="J90" s="43">
        <f t="shared" si="5"/>
        <v>0</v>
      </c>
      <c r="K90" s="42">
        <f t="shared" si="5"/>
        <v>0</v>
      </c>
      <c r="L90" s="42">
        <f t="shared" si="5"/>
        <v>0</v>
      </c>
    </row>
    <row r="91" spans="1:12" hidden="1" collapsed="1">
      <c r="A91" s="30">
        <v>2</v>
      </c>
      <c r="B91" s="29">
        <v>5</v>
      </c>
      <c r="C91" s="30">
        <v>1</v>
      </c>
      <c r="D91" s="29">
        <v>1</v>
      </c>
      <c r="E91" s="29"/>
      <c r="F91" s="49"/>
      <c r="G91" s="27" t="s">
        <v>156</v>
      </c>
      <c r="H91" s="17">
        <v>62</v>
      </c>
      <c r="I91" s="34">
        <f t="shared" si="5"/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30">
        <v>2</v>
      </c>
      <c r="B92" s="29">
        <v>5</v>
      </c>
      <c r="C92" s="30">
        <v>1</v>
      </c>
      <c r="D92" s="29">
        <v>1</v>
      </c>
      <c r="E92" s="29">
        <v>1</v>
      </c>
      <c r="F92" s="49"/>
      <c r="G92" s="27" t="s">
        <v>156</v>
      </c>
      <c r="H92" s="17">
        <v>63</v>
      </c>
      <c r="I92" s="34">
        <f>SUM(I93:I94)</f>
        <v>0</v>
      </c>
      <c r="J92" s="40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30">
        <v>2</v>
      </c>
      <c r="B93" s="29">
        <v>5</v>
      </c>
      <c r="C93" s="30">
        <v>1</v>
      </c>
      <c r="D93" s="29">
        <v>1</v>
      </c>
      <c r="E93" s="29">
        <v>1</v>
      </c>
      <c r="F93" s="49">
        <v>1</v>
      </c>
      <c r="G93" s="27" t="s">
        <v>155</v>
      </c>
      <c r="H93" s="17">
        <v>64</v>
      </c>
      <c r="I93" s="26">
        <v>0</v>
      </c>
      <c r="J93" s="26">
        <v>0</v>
      </c>
      <c r="K93" s="26">
        <v>0</v>
      </c>
      <c r="L93" s="26">
        <v>0</v>
      </c>
    </row>
    <row r="94" spans="1:12" ht="15.75" hidden="1" customHeight="1" collapsed="1">
      <c r="A94" s="30">
        <v>2</v>
      </c>
      <c r="B94" s="29">
        <v>5</v>
      </c>
      <c r="C94" s="30">
        <v>1</v>
      </c>
      <c r="D94" s="29">
        <v>1</v>
      </c>
      <c r="E94" s="29">
        <v>1</v>
      </c>
      <c r="F94" s="49">
        <v>2</v>
      </c>
      <c r="G94" s="27" t="s">
        <v>154</v>
      </c>
      <c r="H94" s="17">
        <v>65</v>
      </c>
      <c r="I94" s="26">
        <v>0</v>
      </c>
      <c r="J94" s="26">
        <v>0</v>
      </c>
      <c r="K94" s="26">
        <v>0</v>
      </c>
      <c r="L94" s="26">
        <v>0</v>
      </c>
    </row>
    <row r="95" spans="1:12" ht="12" hidden="1" customHeight="1" collapsed="1">
      <c r="A95" s="30">
        <v>2</v>
      </c>
      <c r="B95" s="29">
        <v>5</v>
      </c>
      <c r="C95" s="30">
        <v>2</v>
      </c>
      <c r="D95" s="29"/>
      <c r="E95" s="29"/>
      <c r="F95" s="49"/>
      <c r="G95" s="27" t="s">
        <v>153</v>
      </c>
      <c r="H95" s="17">
        <v>66</v>
      </c>
      <c r="I95" s="34">
        <f t="shared" ref="I95:L96" si="6">I96</f>
        <v>0</v>
      </c>
      <c r="J95" s="40">
        <f t="shared" si="6"/>
        <v>0</v>
      </c>
      <c r="K95" s="39">
        <f t="shared" si="6"/>
        <v>0</v>
      </c>
      <c r="L95" s="34">
        <f t="shared" si="6"/>
        <v>0</v>
      </c>
    </row>
    <row r="96" spans="1:12" ht="15.75" hidden="1" customHeight="1" collapsed="1">
      <c r="A96" s="31">
        <v>2</v>
      </c>
      <c r="B96" s="30">
        <v>5</v>
      </c>
      <c r="C96" s="29">
        <v>2</v>
      </c>
      <c r="D96" s="27">
        <v>1</v>
      </c>
      <c r="E96" s="30"/>
      <c r="F96" s="49"/>
      <c r="G96" s="27" t="s">
        <v>153</v>
      </c>
      <c r="H96" s="17">
        <v>67</v>
      </c>
      <c r="I96" s="34">
        <f t="shared" si="6"/>
        <v>0</v>
      </c>
      <c r="J96" s="40">
        <f t="shared" si="6"/>
        <v>0</v>
      </c>
      <c r="K96" s="39">
        <f t="shared" si="6"/>
        <v>0</v>
      </c>
      <c r="L96" s="34">
        <f t="shared" si="6"/>
        <v>0</v>
      </c>
    </row>
    <row r="97" spans="1:12" ht="15" hidden="1" customHeight="1" collapsed="1">
      <c r="A97" s="31">
        <v>2</v>
      </c>
      <c r="B97" s="30">
        <v>5</v>
      </c>
      <c r="C97" s="29">
        <v>2</v>
      </c>
      <c r="D97" s="27">
        <v>1</v>
      </c>
      <c r="E97" s="30">
        <v>1</v>
      </c>
      <c r="F97" s="49"/>
      <c r="G97" s="27" t="s">
        <v>153</v>
      </c>
      <c r="H97" s="17">
        <v>68</v>
      </c>
      <c r="I97" s="34">
        <f>SUM(I98:I99)</f>
        <v>0</v>
      </c>
      <c r="J97" s="40">
        <f>SUM(J98:J99)</f>
        <v>0</v>
      </c>
      <c r="K97" s="39">
        <f>SUM(K98:K99)</f>
        <v>0</v>
      </c>
      <c r="L97" s="34">
        <f>SUM(L98:L99)</f>
        <v>0</v>
      </c>
    </row>
    <row r="98" spans="1:12" ht="25.5" hidden="1" customHeight="1" collapsed="1">
      <c r="A98" s="31">
        <v>2</v>
      </c>
      <c r="B98" s="30">
        <v>5</v>
      </c>
      <c r="C98" s="29">
        <v>2</v>
      </c>
      <c r="D98" s="27">
        <v>1</v>
      </c>
      <c r="E98" s="30">
        <v>1</v>
      </c>
      <c r="F98" s="49">
        <v>1</v>
      </c>
      <c r="G98" s="27" t="s">
        <v>152</v>
      </c>
      <c r="H98" s="17">
        <v>69</v>
      </c>
      <c r="I98" s="26">
        <v>0</v>
      </c>
      <c r="J98" s="26">
        <v>0</v>
      </c>
      <c r="K98" s="26">
        <v>0</v>
      </c>
      <c r="L98" s="26">
        <v>0</v>
      </c>
    </row>
    <row r="99" spans="1:12" ht="25.5" hidden="1" customHeight="1" collapsed="1">
      <c r="A99" s="31">
        <v>2</v>
      </c>
      <c r="B99" s="30">
        <v>5</v>
      </c>
      <c r="C99" s="29">
        <v>2</v>
      </c>
      <c r="D99" s="27">
        <v>1</v>
      </c>
      <c r="E99" s="30">
        <v>1</v>
      </c>
      <c r="F99" s="49">
        <v>2</v>
      </c>
      <c r="G99" s="27" t="s">
        <v>151</v>
      </c>
      <c r="H99" s="17">
        <v>70</v>
      </c>
      <c r="I99" s="26">
        <v>0</v>
      </c>
      <c r="J99" s="26">
        <v>0</v>
      </c>
      <c r="K99" s="26">
        <v>0</v>
      </c>
      <c r="L99" s="26">
        <v>0</v>
      </c>
    </row>
    <row r="100" spans="1:12" ht="28.5" hidden="1" customHeight="1" collapsed="1">
      <c r="A100" s="31">
        <v>2</v>
      </c>
      <c r="B100" s="30">
        <v>5</v>
      </c>
      <c r="C100" s="29">
        <v>3</v>
      </c>
      <c r="D100" s="27"/>
      <c r="E100" s="30"/>
      <c r="F100" s="49"/>
      <c r="G100" s="27" t="s">
        <v>150</v>
      </c>
      <c r="H100" s="17">
        <v>71</v>
      </c>
      <c r="I100" s="34">
        <f t="shared" ref="I100:L101" si="7">I101</f>
        <v>0</v>
      </c>
      <c r="J100" s="40">
        <f t="shared" si="7"/>
        <v>0</v>
      </c>
      <c r="K100" s="39">
        <f t="shared" si="7"/>
        <v>0</v>
      </c>
      <c r="L100" s="34">
        <f t="shared" si="7"/>
        <v>0</v>
      </c>
    </row>
    <row r="101" spans="1:12" ht="27" hidden="1" customHeight="1" collapsed="1">
      <c r="A101" s="31">
        <v>2</v>
      </c>
      <c r="B101" s="30">
        <v>5</v>
      </c>
      <c r="C101" s="29">
        <v>3</v>
      </c>
      <c r="D101" s="27">
        <v>1</v>
      </c>
      <c r="E101" s="30"/>
      <c r="F101" s="49"/>
      <c r="G101" s="27" t="s">
        <v>149</v>
      </c>
      <c r="H101" s="17">
        <v>72</v>
      </c>
      <c r="I101" s="34">
        <f t="shared" si="7"/>
        <v>0</v>
      </c>
      <c r="J101" s="40">
        <f t="shared" si="7"/>
        <v>0</v>
      </c>
      <c r="K101" s="39">
        <f t="shared" si="7"/>
        <v>0</v>
      </c>
      <c r="L101" s="34">
        <f t="shared" si="7"/>
        <v>0</v>
      </c>
    </row>
    <row r="102" spans="1:12" ht="30" hidden="1" customHeight="1" collapsed="1">
      <c r="A102" s="38">
        <v>2</v>
      </c>
      <c r="B102" s="37">
        <v>5</v>
      </c>
      <c r="C102" s="36">
        <v>3</v>
      </c>
      <c r="D102" s="41">
        <v>1</v>
      </c>
      <c r="E102" s="37">
        <v>1</v>
      </c>
      <c r="F102" s="100"/>
      <c r="G102" s="41" t="s">
        <v>149</v>
      </c>
      <c r="H102" s="17">
        <v>73</v>
      </c>
      <c r="I102" s="78">
        <f>SUM(I103:I104)</f>
        <v>0</v>
      </c>
      <c r="J102" s="80">
        <f>SUM(J103:J104)</f>
        <v>0</v>
      </c>
      <c r="K102" s="79">
        <f>SUM(K103:K104)</f>
        <v>0</v>
      </c>
      <c r="L102" s="78">
        <f>SUM(L103:L104)</f>
        <v>0</v>
      </c>
    </row>
    <row r="103" spans="1:12" ht="26.25" hidden="1" customHeight="1" collapsed="1">
      <c r="A103" s="31">
        <v>2</v>
      </c>
      <c r="B103" s="30">
        <v>5</v>
      </c>
      <c r="C103" s="29">
        <v>3</v>
      </c>
      <c r="D103" s="27">
        <v>1</v>
      </c>
      <c r="E103" s="30">
        <v>1</v>
      </c>
      <c r="F103" s="49">
        <v>1</v>
      </c>
      <c r="G103" s="27" t="s">
        <v>149</v>
      </c>
      <c r="H103" s="17">
        <v>74</v>
      </c>
      <c r="I103" s="26">
        <v>0</v>
      </c>
      <c r="J103" s="26">
        <v>0</v>
      </c>
      <c r="K103" s="26">
        <v>0</v>
      </c>
      <c r="L103" s="26">
        <v>0</v>
      </c>
    </row>
    <row r="104" spans="1:12" ht="26.25" hidden="1" customHeight="1" collapsed="1">
      <c r="A104" s="38">
        <v>2</v>
      </c>
      <c r="B104" s="37">
        <v>5</v>
      </c>
      <c r="C104" s="36">
        <v>3</v>
      </c>
      <c r="D104" s="41">
        <v>1</v>
      </c>
      <c r="E104" s="37">
        <v>1</v>
      </c>
      <c r="F104" s="100">
        <v>2</v>
      </c>
      <c r="G104" s="41" t="s">
        <v>148</v>
      </c>
      <c r="H104" s="17">
        <v>75</v>
      </c>
      <c r="I104" s="26">
        <v>0</v>
      </c>
      <c r="J104" s="26">
        <v>0</v>
      </c>
      <c r="K104" s="26">
        <v>0</v>
      </c>
      <c r="L104" s="26">
        <v>0</v>
      </c>
    </row>
    <row r="105" spans="1:12" ht="27.75" hidden="1" customHeight="1" collapsed="1">
      <c r="A105" s="38">
        <v>2</v>
      </c>
      <c r="B105" s="37">
        <v>5</v>
      </c>
      <c r="C105" s="36">
        <v>3</v>
      </c>
      <c r="D105" s="41">
        <v>2</v>
      </c>
      <c r="E105" s="37"/>
      <c r="F105" s="100"/>
      <c r="G105" s="41" t="s">
        <v>147</v>
      </c>
      <c r="H105" s="17">
        <v>76</v>
      </c>
      <c r="I105" s="78">
        <f>I106</f>
        <v>0</v>
      </c>
      <c r="J105" s="78">
        <f>J106</f>
        <v>0</v>
      </c>
      <c r="K105" s="78">
        <f>K106</f>
        <v>0</v>
      </c>
      <c r="L105" s="78">
        <f>L106</f>
        <v>0</v>
      </c>
    </row>
    <row r="106" spans="1:12" ht="25.5" hidden="1" customHeight="1" collapsed="1">
      <c r="A106" s="38">
        <v>2</v>
      </c>
      <c r="B106" s="37">
        <v>5</v>
      </c>
      <c r="C106" s="36">
        <v>3</v>
      </c>
      <c r="D106" s="41">
        <v>2</v>
      </c>
      <c r="E106" s="37">
        <v>1</v>
      </c>
      <c r="F106" s="100"/>
      <c r="G106" s="41" t="s">
        <v>147</v>
      </c>
      <c r="H106" s="17">
        <v>77</v>
      </c>
      <c r="I106" s="78">
        <f>SUM(I107:I108)</f>
        <v>0</v>
      </c>
      <c r="J106" s="78">
        <f>SUM(J107:J108)</f>
        <v>0</v>
      </c>
      <c r="K106" s="78">
        <f>SUM(K107:K108)</f>
        <v>0</v>
      </c>
      <c r="L106" s="78">
        <f>SUM(L107:L108)</f>
        <v>0</v>
      </c>
    </row>
    <row r="107" spans="1:12" ht="30" hidden="1" customHeight="1" collapsed="1">
      <c r="A107" s="38">
        <v>2</v>
      </c>
      <c r="B107" s="37">
        <v>5</v>
      </c>
      <c r="C107" s="36">
        <v>3</v>
      </c>
      <c r="D107" s="41">
        <v>2</v>
      </c>
      <c r="E107" s="37">
        <v>1</v>
      </c>
      <c r="F107" s="100">
        <v>1</v>
      </c>
      <c r="G107" s="41" t="s">
        <v>147</v>
      </c>
      <c r="H107" s="17">
        <v>78</v>
      </c>
      <c r="I107" s="26">
        <v>0</v>
      </c>
      <c r="J107" s="26">
        <v>0</v>
      </c>
      <c r="K107" s="26">
        <v>0</v>
      </c>
      <c r="L107" s="26">
        <v>0</v>
      </c>
    </row>
    <row r="108" spans="1:12" ht="18" hidden="1" customHeight="1" collapsed="1">
      <c r="A108" s="38">
        <v>2</v>
      </c>
      <c r="B108" s="37">
        <v>5</v>
      </c>
      <c r="C108" s="36">
        <v>3</v>
      </c>
      <c r="D108" s="41">
        <v>2</v>
      </c>
      <c r="E108" s="37">
        <v>1</v>
      </c>
      <c r="F108" s="100">
        <v>2</v>
      </c>
      <c r="G108" s="41" t="s">
        <v>146</v>
      </c>
      <c r="H108" s="17">
        <v>79</v>
      </c>
      <c r="I108" s="26">
        <v>0</v>
      </c>
      <c r="J108" s="26">
        <v>0</v>
      </c>
      <c r="K108" s="26">
        <v>0</v>
      </c>
      <c r="L108" s="26">
        <v>0</v>
      </c>
    </row>
    <row r="109" spans="1:12" ht="16.5" hidden="1" customHeight="1" collapsed="1">
      <c r="A109" s="91">
        <v>2</v>
      </c>
      <c r="B109" s="68">
        <v>6</v>
      </c>
      <c r="C109" s="67"/>
      <c r="D109" s="65"/>
      <c r="E109" s="68"/>
      <c r="F109" s="101"/>
      <c r="G109" s="92" t="s">
        <v>145</v>
      </c>
      <c r="H109" s="17">
        <v>80</v>
      </c>
      <c r="I109" s="34">
        <f>SUM(I110+I115+I119+I123+I127)</f>
        <v>0</v>
      </c>
      <c r="J109" s="40">
        <f>SUM(J110+J115+J119+J123+J127)</f>
        <v>0</v>
      </c>
      <c r="K109" s="39">
        <f>SUM(K110+K115+K119+K123+K127)</f>
        <v>0</v>
      </c>
      <c r="L109" s="34">
        <f>SUM(L110+L115+L119+L123+L127)</f>
        <v>0</v>
      </c>
    </row>
    <row r="110" spans="1:12" ht="14.25" hidden="1" customHeight="1" collapsed="1">
      <c r="A110" s="38">
        <v>2</v>
      </c>
      <c r="B110" s="37">
        <v>6</v>
      </c>
      <c r="C110" s="36">
        <v>1</v>
      </c>
      <c r="D110" s="41"/>
      <c r="E110" s="37"/>
      <c r="F110" s="100"/>
      <c r="G110" s="41" t="s">
        <v>144</v>
      </c>
      <c r="H110" s="17">
        <v>81</v>
      </c>
      <c r="I110" s="78">
        <f t="shared" ref="I110:L111" si="8">I111</f>
        <v>0</v>
      </c>
      <c r="J110" s="80">
        <f t="shared" si="8"/>
        <v>0</v>
      </c>
      <c r="K110" s="79">
        <f t="shared" si="8"/>
        <v>0</v>
      </c>
      <c r="L110" s="78">
        <f t="shared" si="8"/>
        <v>0</v>
      </c>
    </row>
    <row r="111" spans="1:12" ht="14.25" hidden="1" customHeight="1" collapsed="1">
      <c r="A111" s="31">
        <v>2</v>
      </c>
      <c r="B111" s="30">
        <v>6</v>
      </c>
      <c r="C111" s="29">
        <v>1</v>
      </c>
      <c r="D111" s="27">
        <v>1</v>
      </c>
      <c r="E111" s="30"/>
      <c r="F111" s="49"/>
      <c r="G111" s="27" t="s">
        <v>144</v>
      </c>
      <c r="H111" s="17">
        <v>82</v>
      </c>
      <c r="I111" s="34">
        <f t="shared" si="8"/>
        <v>0</v>
      </c>
      <c r="J111" s="40">
        <f t="shared" si="8"/>
        <v>0</v>
      </c>
      <c r="K111" s="39">
        <f t="shared" si="8"/>
        <v>0</v>
      </c>
      <c r="L111" s="34">
        <f t="shared" si="8"/>
        <v>0</v>
      </c>
    </row>
    <row r="112" spans="1:12" hidden="1" collapsed="1">
      <c r="A112" s="31">
        <v>2</v>
      </c>
      <c r="B112" s="30">
        <v>6</v>
      </c>
      <c r="C112" s="29">
        <v>1</v>
      </c>
      <c r="D112" s="27">
        <v>1</v>
      </c>
      <c r="E112" s="30">
        <v>1</v>
      </c>
      <c r="F112" s="49"/>
      <c r="G112" s="27" t="s">
        <v>144</v>
      </c>
      <c r="H112" s="17">
        <v>83</v>
      </c>
      <c r="I112" s="34">
        <f>SUM(I113:I114)</f>
        <v>0</v>
      </c>
      <c r="J112" s="40">
        <f>SUM(J113:J114)</f>
        <v>0</v>
      </c>
      <c r="K112" s="39">
        <f>SUM(K113:K114)</f>
        <v>0</v>
      </c>
      <c r="L112" s="34">
        <f>SUM(L113:L114)</f>
        <v>0</v>
      </c>
    </row>
    <row r="113" spans="1:12" ht="13.5" hidden="1" customHeight="1" collapsed="1">
      <c r="A113" s="31">
        <v>2</v>
      </c>
      <c r="B113" s="30">
        <v>6</v>
      </c>
      <c r="C113" s="29">
        <v>1</v>
      </c>
      <c r="D113" s="27">
        <v>1</v>
      </c>
      <c r="E113" s="30">
        <v>1</v>
      </c>
      <c r="F113" s="49">
        <v>1</v>
      </c>
      <c r="G113" s="27" t="s">
        <v>143</v>
      </c>
      <c r="H113" s="17">
        <v>84</v>
      </c>
      <c r="I113" s="26">
        <v>0</v>
      </c>
      <c r="J113" s="26">
        <v>0</v>
      </c>
      <c r="K113" s="26">
        <v>0</v>
      </c>
      <c r="L113" s="26">
        <v>0</v>
      </c>
    </row>
    <row r="114" spans="1:12" hidden="1" collapsed="1">
      <c r="A114" s="48">
        <v>2</v>
      </c>
      <c r="B114" s="47">
        <v>6</v>
      </c>
      <c r="C114" s="46">
        <v>1</v>
      </c>
      <c r="D114" s="72">
        <v>1</v>
      </c>
      <c r="E114" s="47">
        <v>1</v>
      </c>
      <c r="F114" s="97">
        <v>2</v>
      </c>
      <c r="G114" s="72" t="s">
        <v>142</v>
      </c>
      <c r="H114" s="17">
        <v>85</v>
      </c>
      <c r="I114" s="81">
        <v>0</v>
      </c>
      <c r="J114" s="81">
        <v>0</v>
      </c>
      <c r="K114" s="81">
        <v>0</v>
      </c>
      <c r="L114" s="81">
        <v>0</v>
      </c>
    </row>
    <row r="115" spans="1:12" ht="25.5" hidden="1" customHeight="1" collapsed="1">
      <c r="A115" s="31">
        <v>2</v>
      </c>
      <c r="B115" s="30">
        <v>6</v>
      </c>
      <c r="C115" s="29">
        <v>2</v>
      </c>
      <c r="D115" s="27"/>
      <c r="E115" s="30"/>
      <c r="F115" s="49"/>
      <c r="G115" s="27" t="s">
        <v>141</v>
      </c>
      <c r="H115" s="17">
        <v>86</v>
      </c>
      <c r="I115" s="34">
        <f t="shared" ref="I115:L117" si="9">I116</f>
        <v>0</v>
      </c>
      <c r="J115" s="40">
        <f t="shared" si="9"/>
        <v>0</v>
      </c>
      <c r="K115" s="39">
        <f t="shared" si="9"/>
        <v>0</v>
      </c>
      <c r="L115" s="34">
        <f t="shared" si="9"/>
        <v>0</v>
      </c>
    </row>
    <row r="116" spans="1:12" ht="14.25" hidden="1" customHeight="1" collapsed="1">
      <c r="A116" s="31">
        <v>2</v>
      </c>
      <c r="B116" s="30">
        <v>6</v>
      </c>
      <c r="C116" s="29">
        <v>2</v>
      </c>
      <c r="D116" s="27">
        <v>1</v>
      </c>
      <c r="E116" s="30"/>
      <c r="F116" s="49"/>
      <c r="G116" s="27" t="s">
        <v>141</v>
      </c>
      <c r="H116" s="17">
        <v>87</v>
      </c>
      <c r="I116" s="34">
        <f t="shared" si="9"/>
        <v>0</v>
      </c>
      <c r="J116" s="40">
        <f t="shared" si="9"/>
        <v>0</v>
      </c>
      <c r="K116" s="39">
        <f t="shared" si="9"/>
        <v>0</v>
      </c>
      <c r="L116" s="34">
        <f t="shared" si="9"/>
        <v>0</v>
      </c>
    </row>
    <row r="117" spans="1:12" ht="14.25" hidden="1" customHeight="1" collapsed="1">
      <c r="A117" s="31">
        <v>2</v>
      </c>
      <c r="B117" s="30">
        <v>6</v>
      </c>
      <c r="C117" s="29">
        <v>2</v>
      </c>
      <c r="D117" s="27">
        <v>1</v>
      </c>
      <c r="E117" s="30">
        <v>1</v>
      </c>
      <c r="F117" s="49"/>
      <c r="G117" s="27" t="s">
        <v>141</v>
      </c>
      <c r="H117" s="17">
        <v>88</v>
      </c>
      <c r="I117" s="19">
        <f t="shared" si="9"/>
        <v>0</v>
      </c>
      <c r="J117" s="99">
        <f t="shared" si="9"/>
        <v>0</v>
      </c>
      <c r="K117" s="98">
        <f t="shared" si="9"/>
        <v>0</v>
      </c>
      <c r="L117" s="19">
        <f t="shared" si="9"/>
        <v>0</v>
      </c>
    </row>
    <row r="118" spans="1:12" ht="25.5" hidden="1" customHeight="1" collapsed="1">
      <c r="A118" s="31">
        <v>2</v>
      </c>
      <c r="B118" s="30">
        <v>6</v>
      </c>
      <c r="C118" s="29">
        <v>2</v>
      </c>
      <c r="D118" s="27">
        <v>1</v>
      </c>
      <c r="E118" s="30">
        <v>1</v>
      </c>
      <c r="F118" s="49">
        <v>1</v>
      </c>
      <c r="G118" s="27" t="s">
        <v>141</v>
      </c>
      <c r="H118" s="17">
        <v>89</v>
      </c>
      <c r="I118" s="26">
        <v>0</v>
      </c>
      <c r="J118" s="26">
        <v>0</v>
      </c>
      <c r="K118" s="26">
        <v>0</v>
      </c>
      <c r="L118" s="26">
        <v>0</v>
      </c>
    </row>
    <row r="119" spans="1:12" ht="26.25" hidden="1" customHeight="1" collapsed="1">
      <c r="A119" s="48">
        <v>2</v>
      </c>
      <c r="B119" s="47">
        <v>6</v>
      </c>
      <c r="C119" s="46">
        <v>3</v>
      </c>
      <c r="D119" s="72"/>
      <c r="E119" s="47"/>
      <c r="F119" s="97"/>
      <c r="G119" s="72" t="s">
        <v>140</v>
      </c>
      <c r="H119" s="17">
        <v>90</v>
      </c>
      <c r="I119" s="44">
        <f t="shared" ref="I119:L121" si="10">I120</f>
        <v>0</v>
      </c>
      <c r="J119" s="43">
        <f t="shared" si="10"/>
        <v>0</v>
      </c>
      <c r="K119" s="42">
        <f t="shared" si="10"/>
        <v>0</v>
      </c>
      <c r="L119" s="44">
        <f t="shared" si="10"/>
        <v>0</v>
      </c>
    </row>
    <row r="120" spans="1:12" ht="25.5" hidden="1" customHeight="1" collapsed="1">
      <c r="A120" s="31">
        <v>2</v>
      </c>
      <c r="B120" s="30">
        <v>6</v>
      </c>
      <c r="C120" s="29">
        <v>3</v>
      </c>
      <c r="D120" s="27">
        <v>1</v>
      </c>
      <c r="E120" s="30"/>
      <c r="F120" s="49"/>
      <c r="G120" s="27" t="s">
        <v>140</v>
      </c>
      <c r="H120" s="17">
        <v>91</v>
      </c>
      <c r="I120" s="34">
        <f t="shared" si="10"/>
        <v>0</v>
      </c>
      <c r="J120" s="40">
        <f t="shared" si="10"/>
        <v>0</v>
      </c>
      <c r="K120" s="39">
        <f t="shared" si="10"/>
        <v>0</v>
      </c>
      <c r="L120" s="34">
        <f t="shared" si="10"/>
        <v>0</v>
      </c>
    </row>
    <row r="121" spans="1:12" ht="26.25" hidden="1" customHeight="1" collapsed="1">
      <c r="A121" s="31">
        <v>2</v>
      </c>
      <c r="B121" s="30">
        <v>6</v>
      </c>
      <c r="C121" s="29">
        <v>3</v>
      </c>
      <c r="D121" s="27">
        <v>1</v>
      </c>
      <c r="E121" s="30">
        <v>1</v>
      </c>
      <c r="F121" s="49"/>
      <c r="G121" s="27" t="s">
        <v>140</v>
      </c>
      <c r="H121" s="17">
        <v>92</v>
      </c>
      <c r="I121" s="34">
        <f t="shared" si="10"/>
        <v>0</v>
      </c>
      <c r="J121" s="40">
        <f t="shared" si="10"/>
        <v>0</v>
      </c>
      <c r="K121" s="39">
        <f t="shared" si="10"/>
        <v>0</v>
      </c>
      <c r="L121" s="34">
        <f t="shared" si="10"/>
        <v>0</v>
      </c>
    </row>
    <row r="122" spans="1:12" ht="27" hidden="1" customHeight="1" collapsed="1">
      <c r="A122" s="31">
        <v>2</v>
      </c>
      <c r="B122" s="30">
        <v>6</v>
      </c>
      <c r="C122" s="29">
        <v>3</v>
      </c>
      <c r="D122" s="27">
        <v>1</v>
      </c>
      <c r="E122" s="30">
        <v>1</v>
      </c>
      <c r="F122" s="49">
        <v>1</v>
      </c>
      <c r="G122" s="27" t="s">
        <v>140</v>
      </c>
      <c r="H122" s="17">
        <v>93</v>
      </c>
      <c r="I122" s="26">
        <v>0</v>
      </c>
      <c r="J122" s="26">
        <v>0</v>
      </c>
      <c r="K122" s="26">
        <v>0</v>
      </c>
      <c r="L122" s="26">
        <v>0</v>
      </c>
    </row>
    <row r="123" spans="1:12" ht="25.5" hidden="1" customHeight="1" collapsed="1">
      <c r="A123" s="48">
        <v>2</v>
      </c>
      <c r="B123" s="47">
        <v>6</v>
      </c>
      <c r="C123" s="46">
        <v>4</v>
      </c>
      <c r="D123" s="72"/>
      <c r="E123" s="47"/>
      <c r="F123" s="97"/>
      <c r="G123" s="72" t="s">
        <v>139</v>
      </c>
      <c r="H123" s="17">
        <v>94</v>
      </c>
      <c r="I123" s="44">
        <f t="shared" ref="I123:L125" si="11">I124</f>
        <v>0</v>
      </c>
      <c r="J123" s="43">
        <f t="shared" si="11"/>
        <v>0</v>
      </c>
      <c r="K123" s="42">
        <f t="shared" si="11"/>
        <v>0</v>
      </c>
      <c r="L123" s="44">
        <f t="shared" si="11"/>
        <v>0</v>
      </c>
    </row>
    <row r="124" spans="1:12" ht="27" hidden="1" customHeight="1" collapsed="1">
      <c r="A124" s="31">
        <v>2</v>
      </c>
      <c r="B124" s="30">
        <v>6</v>
      </c>
      <c r="C124" s="29">
        <v>4</v>
      </c>
      <c r="D124" s="27">
        <v>1</v>
      </c>
      <c r="E124" s="30"/>
      <c r="F124" s="49"/>
      <c r="G124" s="27" t="s">
        <v>139</v>
      </c>
      <c r="H124" s="17">
        <v>95</v>
      </c>
      <c r="I124" s="34">
        <f t="shared" si="11"/>
        <v>0</v>
      </c>
      <c r="J124" s="40">
        <f t="shared" si="11"/>
        <v>0</v>
      </c>
      <c r="K124" s="39">
        <f t="shared" si="11"/>
        <v>0</v>
      </c>
      <c r="L124" s="34">
        <f t="shared" si="11"/>
        <v>0</v>
      </c>
    </row>
    <row r="125" spans="1:12" ht="27" hidden="1" customHeight="1" collapsed="1">
      <c r="A125" s="31">
        <v>2</v>
      </c>
      <c r="B125" s="30">
        <v>6</v>
      </c>
      <c r="C125" s="29">
        <v>4</v>
      </c>
      <c r="D125" s="27">
        <v>1</v>
      </c>
      <c r="E125" s="30">
        <v>1</v>
      </c>
      <c r="F125" s="49"/>
      <c r="G125" s="27" t="s">
        <v>139</v>
      </c>
      <c r="H125" s="17">
        <v>96</v>
      </c>
      <c r="I125" s="34">
        <f t="shared" si="11"/>
        <v>0</v>
      </c>
      <c r="J125" s="40">
        <f t="shared" si="11"/>
        <v>0</v>
      </c>
      <c r="K125" s="39">
        <f t="shared" si="11"/>
        <v>0</v>
      </c>
      <c r="L125" s="34">
        <f t="shared" si="11"/>
        <v>0</v>
      </c>
    </row>
    <row r="126" spans="1:12" ht="27.75" hidden="1" customHeight="1" collapsed="1">
      <c r="A126" s="31">
        <v>2</v>
      </c>
      <c r="B126" s="30">
        <v>6</v>
      </c>
      <c r="C126" s="29">
        <v>4</v>
      </c>
      <c r="D126" s="27">
        <v>1</v>
      </c>
      <c r="E126" s="30">
        <v>1</v>
      </c>
      <c r="F126" s="49">
        <v>1</v>
      </c>
      <c r="G126" s="27" t="s">
        <v>139</v>
      </c>
      <c r="H126" s="17">
        <v>97</v>
      </c>
      <c r="I126" s="26">
        <v>0</v>
      </c>
      <c r="J126" s="26">
        <v>0</v>
      </c>
      <c r="K126" s="26">
        <v>0</v>
      </c>
      <c r="L126" s="26">
        <v>0</v>
      </c>
    </row>
    <row r="127" spans="1:12" ht="27" hidden="1" customHeight="1" collapsed="1">
      <c r="A127" s="38">
        <v>2</v>
      </c>
      <c r="B127" s="56">
        <v>6</v>
      </c>
      <c r="C127" s="62">
        <v>5</v>
      </c>
      <c r="D127" s="51"/>
      <c r="E127" s="56"/>
      <c r="F127" s="50"/>
      <c r="G127" s="51" t="s">
        <v>137</v>
      </c>
      <c r="H127" s="17">
        <v>98</v>
      </c>
      <c r="I127" s="54">
        <f t="shared" ref="I127:L129" si="12">I128</f>
        <v>0</v>
      </c>
      <c r="J127" s="75">
        <f t="shared" si="12"/>
        <v>0</v>
      </c>
      <c r="K127" s="52">
        <f t="shared" si="12"/>
        <v>0</v>
      </c>
      <c r="L127" s="54">
        <f t="shared" si="12"/>
        <v>0</v>
      </c>
    </row>
    <row r="128" spans="1:12" ht="29.25" hidden="1" customHeight="1" collapsed="1">
      <c r="A128" s="31">
        <v>2</v>
      </c>
      <c r="B128" s="30">
        <v>6</v>
      </c>
      <c r="C128" s="29">
        <v>5</v>
      </c>
      <c r="D128" s="27">
        <v>1</v>
      </c>
      <c r="E128" s="30"/>
      <c r="F128" s="49"/>
      <c r="G128" s="51" t="s">
        <v>138</v>
      </c>
      <c r="H128" s="17">
        <v>99</v>
      </c>
      <c r="I128" s="34">
        <f t="shared" si="12"/>
        <v>0</v>
      </c>
      <c r="J128" s="40">
        <f t="shared" si="12"/>
        <v>0</v>
      </c>
      <c r="K128" s="39">
        <f t="shared" si="12"/>
        <v>0</v>
      </c>
      <c r="L128" s="34">
        <f t="shared" si="12"/>
        <v>0</v>
      </c>
    </row>
    <row r="129" spans="1:12" ht="25.5" hidden="1" customHeight="1" collapsed="1">
      <c r="A129" s="31">
        <v>2</v>
      </c>
      <c r="B129" s="30">
        <v>6</v>
      </c>
      <c r="C129" s="29">
        <v>5</v>
      </c>
      <c r="D129" s="27">
        <v>1</v>
      </c>
      <c r="E129" s="30">
        <v>1</v>
      </c>
      <c r="F129" s="49"/>
      <c r="G129" s="51" t="s">
        <v>137</v>
      </c>
      <c r="H129" s="17">
        <v>100</v>
      </c>
      <c r="I129" s="34">
        <f t="shared" si="12"/>
        <v>0</v>
      </c>
      <c r="J129" s="40">
        <f t="shared" si="12"/>
        <v>0</v>
      </c>
      <c r="K129" s="39">
        <f t="shared" si="12"/>
        <v>0</v>
      </c>
      <c r="L129" s="34">
        <f t="shared" si="12"/>
        <v>0</v>
      </c>
    </row>
    <row r="130" spans="1:12" ht="27.75" hidden="1" customHeight="1" collapsed="1">
      <c r="A130" s="30">
        <v>2</v>
      </c>
      <c r="B130" s="29">
        <v>6</v>
      </c>
      <c r="C130" s="30">
        <v>5</v>
      </c>
      <c r="D130" s="30">
        <v>1</v>
      </c>
      <c r="E130" s="27">
        <v>1</v>
      </c>
      <c r="F130" s="49">
        <v>1</v>
      </c>
      <c r="G130" s="51" t="s">
        <v>136</v>
      </c>
      <c r="H130" s="17">
        <v>101</v>
      </c>
      <c r="I130" s="26">
        <v>0</v>
      </c>
      <c r="J130" s="26">
        <v>0</v>
      </c>
      <c r="K130" s="26">
        <v>0</v>
      </c>
      <c r="L130" s="26">
        <v>0</v>
      </c>
    </row>
    <row r="131" spans="1:12" ht="14.25" customHeight="1">
      <c r="A131" s="91">
        <v>2</v>
      </c>
      <c r="B131" s="68">
        <v>7</v>
      </c>
      <c r="C131" s="68"/>
      <c r="D131" s="67"/>
      <c r="E131" s="67"/>
      <c r="F131" s="66"/>
      <c r="G131" s="65" t="s">
        <v>135</v>
      </c>
      <c r="H131" s="17">
        <v>102</v>
      </c>
      <c r="I131" s="39">
        <f>SUM(I132+I137+I145)</f>
        <v>200</v>
      </c>
      <c r="J131" s="40">
        <f>SUM(J132+J137+J145)</f>
        <v>0</v>
      </c>
      <c r="K131" s="39">
        <f>SUM(K132+K137+K145)</f>
        <v>0</v>
      </c>
      <c r="L131" s="34">
        <f>SUM(L132+L137+L145)</f>
        <v>0</v>
      </c>
    </row>
    <row r="132" spans="1:12" hidden="1" collapsed="1">
      <c r="A132" s="31">
        <v>2</v>
      </c>
      <c r="B132" s="30">
        <v>7</v>
      </c>
      <c r="C132" s="30">
        <v>1</v>
      </c>
      <c r="D132" s="29"/>
      <c r="E132" s="29"/>
      <c r="F132" s="28"/>
      <c r="G132" s="27" t="s">
        <v>134</v>
      </c>
      <c r="H132" s="17">
        <v>103</v>
      </c>
      <c r="I132" s="39">
        <f t="shared" ref="I132:L133" si="13">I133</f>
        <v>0</v>
      </c>
      <c r="J132" s="40">
        <f t="shared" si="13"/>
        <v>0</v>
      </c>
      <c r="K132" s="39">
        <f t="shared" si="13"/>
        <v>0</v>
      </c>
      <c r="L132" s="34">
        <f t="shared" si="13"/>
        <v>0</v>
      </c>
    </row>
    <row r="133" spans="1:12" ht="14.25" hidden="1" customHeight="1" collapsed="1">
      <c r="A133" s="31">
        <v>2</v>
      </c>
      <c r="B133" s="30">
        <v>7</v>
      </c>
      <c r="C133" s="30">
        <v>1</v>
      </c>
      <c r="D133" s="29">
        <v>1</v>
      </c>
      <c r="E133" s="29"/>
      <c r="F133" s="28"/>
      <c r="G133" s="27" t="s">
        <v>134</v>
      </c>
      <c r="H133" s="17">
        <v>104</v>
      </c>
      <c r="I133" s="39">
        <f t="shared" si="13"/>
        <v>0</v>
      </c>
      <c r="J133" s="40">
        <f t="shared" si="13"/>
        <v>0</v>
      </c>
      <c r="K133" s="39">
        <f t="shared" si="13"/>
        <v>0</v>
      </c>
      <c r="L133" s="34">
        <f t="shared" si="13"/>
        <v>0</v>
      </c>
    </row>
    <row r="134" spans="1:12" ht="15.75" hidden="1" customHeight="1" collapsed="1">
      <c r="A134" s="31">
        <v>2</v>
      </c>
      <c r="B134" s="30">
        <v>7</v>
      </c>
      <c r="C134" s="30">
        <v>1</v>
      </c>
      <c r="D134" s="29">
        <v>1</v>
      </c>
      <c r="E134" s="29">
        <v>1</v>
      </c>
      <c r="F134" s="28"/>
      <c r="G134" s="27" t="s">
        <v>134</v>
      </c>
      <c r="H134" s="17">
        <v>105</v>
      </c>
      <c r="I134" s="39">
        <f>SUM(I135:I136)</f>
        <v>0</v>
      </c>
      <c r="J134" s="40">
        <f>SUM(J135:J136)</f>
        <v>0</v>
      </c>
      <c r="K134" s="39">
        <f>SUM(K135:K136)</f>
        <v>0</v>
      </c>
      <c r="L134" s="34">
        <f>SUM(L135:L136)</f>
        <v>0</v>
      </c>
    </row>
    <row r="135" spans="1:12" ht="14.25" hidden="1" customHeight="1" collapsed="1">
      <c r="A135" s="48">
        <v>2</v>
      </c>
      <c r="B135" s="47">
        <v>7</v>
      </c>
      <c r="C135" s="48">
        <v>1</v>
      </c>
      <c r="D135" s="30">
        <v>1</v>
      </c>
      <c r="E135" s="46">
        <v>1</v>
      </c>
      <c r="F135" s="45">
        <v>1</v>
      </c>
      <c r="G135" s="72" t="s">
        <v>133</v>
      </c>
      <c r="H135" s="17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30">
        <v>2</v>
      </c>
      <c r="B136" s="30">
        <v>7</v>
      </c>
      <c r="C136" s="31">
        <v>1</v>
      </c>
      <c r="D136" s="30">
        <v>1</v>
      </c>
      <c r="E136" s="29">
        <v>1</v>
      </c>
      <c r="F136" s="28">
        <v>2</v>
      </c>
      <c r="G136" s="27" t="s">
        <v>132</v>
      </c>
      <c r="H136" s="17">
        <v>107</v>
      </c>
      <c r="I136" s="63">
        <v>0</v>
      </c>
      <c r="J136" s="63">
        <v>0</v>
      </c>
      <c r="K136" s="63">
        <v>0</v>
      </c>
      <c r="L136" s="63">
        <v>0</v>
      </c>
    </row>
    <row r="137" spans="1:12" ht="25.5" hidden="1" customHeight="1" collapsed="1">
      <c r="A137" s="38">
        <v>2</v>
      </c>
      <c r="B137" s="37">
        <v>7</v>
      </c>
      <c r="C137" s="38">
        <v>2</v>
      </c>
      <c r="D137" s="37"/>
      <c r="E137" s="36"/>
      <c r="F137" s="35"/>
      <c r="G137" s="41" t="s">
        <v>131</v>
      </c>
      <c r="H137" s="17">
        <v>108</v>
      </c>
      <c r="I137" s="79">
        <f t="shared" ref="I137:L138" si="14">I138</f>
        <v>0</v>
      </c>
      <c r="J137" s="80">
        <f t="shared" si="14"/>
        <v>0</v>
      </c>
      <c r="K137" s="79">
        <f t="shared" si="14"/>
        <v>0</v>
      </c>
      <c r="L137" s="78">
        <f t="shared" si="14"/>
        <v>0</v>
      </c>
    </row>
    <row r="138" spans="1:12" ht="25.5" hidden="1" customHeight="1" collapsed="1">
      <c r="A138" s="31">
        <v>2</v>
      </c>
      <c r="B138" s="30">
        <v>7</v>
      </c>
      <c r="C138" s="31">
        <v>2</v>
      </c>
      <c r="D138" s="30">
        <v>1</v>
      </c>
      <c r="E138" s="29"/>
      <c r="F138" s="28"/>
      <c r="G138" s="27" t="s">
        <v>130</v>
      </c>
      <c r="H138" s="17">
        <v>109</v>
      </c>
      <c r="I138" s="39">
        <f t="shared" si="14"/>
        <v>0</v>
      </c>
      <c r="J138" s="40">
        <f t="shared" si="14"/>
        <v>0</v>
      </c>
      <c r="K138" s="39">
        <f t="shared" si="14"/>
        <v>0</v>
      </c>
      <c r="L138" s="34">
        <f t="shared" si="14"/>
        <v>0</v>
      </c>
    </row>
    <row r="139" spans="1:12" ht="25.5" hidden="1" customHeight="1" collapsed="1">
      <c r="A139" s="31">
        <v>2</v>
      </c>
      <c r="B139" s="30">
        <v>7</v>
      </c>
      <c r="C139" s="31">
        <v>2</v>
      </c>
      <c r="D139" s="30">
        <v>1</v>
      </c>
      <c r="E139" s="29">
        <v>1</v>
      </c>
      <c r="F139" s="28"/>
      <c r="G139" s="27" t="s">
        <v>130</v>
      </c>
      <c r="H139" s="17">
        <v>110</v>
      </c>
      <c r="I139" s="39">
        <f>SUM(I140:I141)</f>
        <v>0</v>
      </c>
      <c r="J139" s="40">
        <f>SUM(J140:J141)</f>
        <v>0</v>
      </c>
      <c r="K139" s="39">
        <f>SUM(K140:K141)</f>
        <v>0</v>
      </c>
      <c r="L139" s="34">
        <f>SUM(L140:L141)</f>
        <v>0</v>
      </c>
    </row>
    <row r="140" spans="1:12" ht="12" hidden="1" customHeight="1" collapsed="1">
      <c r="A140" s="31">
        <v>2</v>
      </c>
      <c r="B140" s="30">
        <v>7</v>
      </c>
      <c r="C140" s="31">
        <v>2</v>
      </c>
      <c r="D140" s="30">
        <v>1</v>
      </c>
      <c r="E140" s="29">
        <v>1</v>
      </c>
      <c r="F140" s="28">
        <v>1</v>
      </c>
      <c r="G140" s="27" t="s">
        <v>129</v>
      </c>
      <c r="H140" s="17">
        <v>111</v>
      </c>
      <c r="I140" s="63">
        <v>0</v>
      </c>
      <c r="J140" s="63">
        <v>0</v>
      </c>
      <c r="K140" s="63">
        <v>0</v>
      </c>
      <c r="L140" s="63">
        <v>0</v>
      </c>
    </row>
    <row r="141" spans="1:12" ht="15" hidden="1" customHeight="1" collapsed="1">
      <c r="A141" s="31">
        <v>2</v>
      </c>
      <c r="B141" s="30">
        <v>7</v>
      </c>
      <c r="C141" s="31">
        <v>2</v>
      </c>
      <c r="D141" s="30">
        <v>1</v>
      </c>
      <c r="E141" s="29">
        <v>1</v>
      </c>
      <c r="F141" s="28">
        <v>2</v>
      </c>
      <c r="G141" s="27" t="s">
        <v>128</v>
      </c>
      <c r="H141" s="17">
        <v>112</v>
      </c>
      <c r="I141" s="63">
        <v>0</v>
      </c>
      <c r="J141" s="63">
        <v>0</v>
      </c>
      <c r="K141" s="63">
        <v>0</v>
      </c>
      <c r="L141" s="63">
        <v>0</v>
      </c>
    </row>
    <row r="142" spans="1:12" ht="15" hidden="1" customHeight="1" collapsed="1">
      <c r="A142" s="31">
        <v>2</v>
      </c>
      <c r="B142" s="30">
        <v>7</v>
      </c>
      <c r="C142" s="31">
        <v>2</v>
      </c>
      <c r="D142" s="30">
        <v>2</v>
      </c>
      <c r="E142" s="29"/>
      <c r="F142" s="28"/>
      <c r="G142" s="27" t="s">
        <v>127</v>
      </c>
      <c r="H142" s="1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31">
        <v>2</v>
      </c>
      <c r="B143" s="30">
        <v>7</v>
      </c>
      <c r="C143" s="31">
        <v>2</v>
      </c>
      <c r="D143" s="30">
        <v>2</v>
      </c>
      <c r="E143" s="29">
        <v>1</v>
      </c>
      <c r="F143" s="28"/>
      <c r="G143" s="27" t="s">
        <v>127</v>
      </c>
      <c r="H143" s="1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31">
        <v>2</v>
      </c>
      <c r="B144" s="30">
        <v>7</v>
      </c>
      <c r="C144" s="31">
        <v>2</v>
      </c>
      <c r="D144" s="30">
        <v>2</v>
      </c>
      <c r="E144" s="29">
        <v>1</v>
      </c>
      <c r="F144" s="28">
        <v>1</v>
      </c>
      <c r="G144" s="27" t="s">
        <v>127</v>
      </c>
      <c r="H144" s="17">
        <v>115</v>
      </c>
      <c r="I144" s="63">
        <v>0</v>
      </c>
      <c r="J144" s="63">
        <v>0</v>
      </c>
      <c r="K144" s="63">
        <v>0</v>
      </c>
      <c r="L144" s="63">
        <v>0</v>
      </c>
    </row>
    <row r="145" spans="1:12" hidden="1" collapsed="1">
      <c r="A145" s="31">
        <v>2</v>
      </c>
      <c r="B145" s="30">
        <v>7</v>
      </c>
      <c r="C145" s="31">
        <v>3</v>
      </c>
      <c r="D145" s="30"/>
      <c r="E145" s="29"/>
      <c r="F145" s="28"/>
      <c r="G145" s="27" t="s">
        <v>126</v>
      </c>
      <c r="H145" s="17">
        <v>116</v>
      </c>
      <c r="I145" s="39">
        <f t="shared" ref="I145:L146" si="15">I146</f>
        <v>200</v>
      </c>
      <c r="J145" s="40">
        <f t="shared" si="15"/>
        <v>0</v>
      </c>
      <c r="K145" s="39">
        <f t="shared" si="15"/>
        <v>0</v>
      </c>
      <c r="L145" s="34">
        <f t="shared" si="15"/>
        <v>0</v>
      </c>
    </row>
    <row r="146" spans="1:12" hidden="1" collapsed="1">
      <c r="A146" s="38">
        <v>2</v>
      </c>
      <c r="B146" s="56">
        <v>7</v>
      </c>
      <c r="C146" s="64">
        <v>3</v>
      </c>
      <c r="D146" s="56">
        <v>1</v>
      </c>
      <c r="E146" s="62"/>
      <c r="F146" s="55"/>
      <c r="G146" s="51" t="s">
        <v>126</v>
      </c>
      <c r="H146" s="17">
        <v>117</v>
      </c>
      <c r="I146" s="52">
        <f t="shared" si="15"/>
        <v>200</v>
      </c>
      <c r="J146" s="75">
        <f t="shared" si="15"/>
        <v>0</v>
      </c>
      <c r="K146" s="52">
        <f t="shared" si="15"/>
        <v>0</v>
      </c>
      <c r="L146" s="54">
        <f t="shared" si="15"/>
        <v>0</v>
      </c>
    </row>
    <row r="147" spans="1:12" hidden="1" collapsed="1">
      <c r="A147" s="31">
        <v>2</v>
      </c>
      <c r="B147" s="30">
        <v>7</v>
      </c>
      <c r="C147" s="31">
        <v>3</v>
      </c>
      <c r="D147" s="30">
        <v>1</v>
      </c>
      <c r="E147" s="29">
        <v>1</v>
      </c>
      <c r="F147" s="28"/>
      <c r="G147" s="27" t="s">
        <v>126</v>
      </c>
      <c r="H147" s="17">
        <v>118</v>
      </c>
      <c r="I147" s="39">
        <f>SUM(I148:I149)</f>
        <v>200</v>
      </c>
      <c r="J147" s="40">
        <f>SUM(J148:J149)</f>
        <v>0</v>
      </c>
      <c r="K147" s="39">
        <f>SUM(K148:K149)</f>
        <v>0</v>
      </c>
      <c r="L147" s="34">
        <f>SUM(L148:L149)</f>
        <v>0</v>
      </c>
    </row>
    <row r="148" spans="1:12">
      <c r="A148" s="48">
        <v>2</v>
      </c>
      <c r="B148" s="47">
        <v>7</v>
      </c>
      <c r="C148" s="48">
        <v>3</v>
      </c>
      <c r="D148" s="47">
        <v>1</v>
      </c>
      <c r="E148" s="46">
        <v>1</v>
      </c>
      <c r="F148" s="45">
        <v>1</v>
      </c>
      <c r="G148" s="72" t="s">
        <v>125</v>
      </c>
      <c r="H148" s="17">
        <v>119</v>
      </c>
      <c r="I148" s="94">
        <v>200</v>
      </c>
      <c r="J148" s="94">
        <v>0</v>
      </c>
      <c r="K148" s="94">
        <v>0</v>
      </c>
      <c r="L148" s="94">
        <v>0</v>
      </c>
    </row>
    <row r="149" spans="1:12" ht="16.5" hidden="1" customHeight="1" collapsed="1">
      <c r="A149" s="31">
        <v>2</v>
      </c>
      <c r="B149" s="30">
        <v>7</v>
      </c>
      <c r="C149" s="31">
        <v>3</v>
      </c>
      <c r="D149" s="30">
        <v>1</v>
      </c>
      <c r="E149" s="29">
        <v>1</v>
      </c>
      <c r="F149" s="28">
        <v>2</v>
      </c>
      <c r="G149" s="27" t="s">
        <v>124</v>
      </c>
      <c r="H149" s="17">
        <v>120</v>
      </c>
      <c r="I149" s="63">
        <v>0</v>
      </c>
      <c r="J149" s="26">
        <v>0</v>
      </c>
      <c r="K149" s="26">
        <v>0</v>
      </c>
      <c r="L149" s="26">
        <v>0</v>
      </c>
    </row>
    <row r="150" spans="1:12" ht="15" hidden="1" customHeight="1" collapsed="1">
      <c r="A150" s="91">
        <v>2</v>
      </c>
      <c r="B150" s="91">
        <v>8</v>
      </c>
      <c r="C150" s="68"/>
      <c r="D150" s="90"/>
      <c r="E150" s="89"/>
      <c r="F150" s="88"/>
      <c r="G150" s="96" t="s">
        <v>123</v>
      </c>
      <c r="H150" s="17">
        <v>121</v>
      </c>
      <c r="I150" s="42">
        <f>I151</f>
        <v>0</v>
      </c>
      <c r="J150" s="43">
        <f>J151</f>
        <v>0</v>
      </c>
      <c r="K150" s="42">
        <f>K151</f>
        <v>0</v>
      </c>
      <c r="L150" s="44">
        <f>L151</f>
        <v>0</v>
      </c>
    </row>
    <row r="151" spans="1:12" ht="14.25" hidden="1" customHeight="1" collapsed="1">
      <c r="A151" s="38">
        <v>2</v>
      </c>
      <c r="B151" s="38">
        <v>8</v>
      </c>
      <c r="C151" s="38">
        <v>1</v>
      </c>
      <c r="D151" s="37"/>
      <c r="E151" s="36"/>
      <c r="F151" s="35"/>
      <c r="G151" s="72" t="s">
        <v>123</v>
      </c>
      <c r="H151" s="17">
        <v>122</v>
      </c>
      <c r="I151" s="42">
        <f>I152+I157</f>
        <v>0</v>
      </c>
      <c r="J151" s="43">
        <f>J152+J157</f>
        <v>0</v>
      </c>
      <c r="K151" s="42">
        <f>K152+K157</f>
        <v>0</v>
      </c>
      <c r="L151" s="44">
        <f>L152+L157</f>
        <v>0</v>
      </c>
    </row>
    <row r="152" spans="1:12" ht="13.5" hidden="1" customHeight="1" collapsed="1">
      <c r="A152" s="31">
        <v>2</v>
      </c>
      <c r="B152" s="30">
        <v>8</v>
      </c>
      <c r="C152" s="27">
        <v>1</v>
      </c>
      <c r="D152" s="30">
        <v>1</v>
      </c>
      <c r="E152" s="29"/>
      <c r="F152" s="28"/>
      <c r="G152" s="27" t="s">
        <v>122</v>
      </c>
      <c r="H152" s="17">
        <v>123</v>
      </c>
      <c r="I152" s="39">
        <f>I153</f>
        <v>0</v>
      </c>
      <c r="J152" s="40">
        <f>J153</f>
        <v>0</v>
      </c>
      <c r="K152" s="39">
        <f>K153</f>
        <v>0</v>
      </c>
      <c r="L152" s="34">
        <f>L153</f>
        <v>0</v>
      </c>
    </row>
    <row r="153" spans="1:12" ht="13.5" hidden="1" customHeight="1" collapsed="1">
      <c r="A153" s="31">
        <v>2</v>
      </c>
      <c r="B153" s="30">
        <v>8</v>
      </c>
      <c r="C153" s="72">
        <v>1</v>
      </c>
      <c r="D153" s="47">
        <v>1</v>
      </c>
      <c r="E153" s="46">
        <v>1</v>
      </c>
      <c r="F153" s="45"/>
      <c r="G153" s="27" t="s">
        <v>122</v>
      </c>
      <c r="H153" s="17">
        <v>124</v>
      </c>
      <c r="I153" s="42">
        <f>SUM(I154:I156)</f>
        <v>0</v>
      </c>
      <c r="J153" s="42">
        <f>SUM(J154:J156)</f>
        <v>0</v>
      </c>
      <c r="K153" s="42">
        <f>SUM(K154:K156)</f>
        <v>0</v>
      </c>
      <c r="L153" s="42">
        <f>SUM(L154:L156)</f>
        <v>0</v>
      </c>
    </row>
    <row r="154" spans="1:12" ht="13.5" hidden="1" customHeight="1" collapsed="1">
      <c r="A154" s="30">
        <v>2</v>
      </c>
      <c r="B154" s="47">
        <v>8</v>
      </c>
      <c r="C154" s="27">
        <v>1</v>
      </c>
      <c r="D154" s="30">
        <v>1</v>
      </c>
      <c r="E154" s="29">
        <v>1</v>
      </c>
      <c r="F154" s="28">
        <v>1</v>
      </c>
      <c r="G154" s="27" t="s">
        <v>121</v>
      </c>
      <c r="H154" s="17">
        <v>125</v>
      </c>
      <c r="I154" s="63">
        <v>0</v>
      </c>
      <c r="J154" s="63">
        <v>0</v>
      </c>
      <c r="K154" s="63">
        <v>0</v>
      </c>
      <c r="L154" s="63">
        <v>0</v>
      </c>
    </row>
    <row r="155" spans="1:12" ht="15.75" hidden="1" customHeight="1" collapsed="1">
      <c r="A155" s="38">
        <v>2</v>
      </c>
      <c r="B155" s="56">
        <v>8</v>
      </c>
      <c r="C155" s="51">
        <v>1</v>
      </c>
      <c r="D155" s="56">
        <v>1</v>
      </c>
      <c r="E155" s="62">
        <v>1</v>
      </c>
      <c r="F155" s="55">
        <v>2</v>
      </c>
      <c r="G155" s="51" t="s">
        <v>120</v>
      </c>
      <c r="H155" s="17">
        <v>126</v>
      </c>
      <c r="I155" s="73">
        <v>0</v>
      </c>
      <c r="J155" s="73">
        <v>0</v>
      </c>
      <c r="K155" s="73">
        <v>0</v>
      </c>
      <c r="L155" s="73">
        <v>0</v>
      </c>
    </row>
    <row r="156" spans="1:12" hidden="1" collapsed="1">
      <c r="A156" s="38">
        <v>2</v>
      </c>
      <c r="B156" s="56">
        <v>8</v>
      </c>
      <c r="C156" s="51">
        <v>1</v>
      </c>
      <c r="D156" s="56">
        <v>1</v>
      </c>
      <c r="E156" s="62">
        <v>1</v>
      </c>
      <c r="F156" s="55">
        <v>3</v>
      </c>
      <c r="G156" s="51" t="s">
        <v>119</v>
      </c>
      <c r="H156" s="17">
        <v>127</v>
      </c>
      <c r="I156" s="73">
        <v>0</v>
      </c>
      <c r="J156" s="95">
        <v>0</v>
      </c>
      <c r="K156" s="73">
        <v>0</v>
      </c>
      <c r="L156" s="57">
        <v>0</v>
      </c>
    </row>
    <row r="157" spans="1:12" ht="15" hidden="1" customHeight="1" collapsed="1">
      <c r="A157" s="31">
        <v>2</v>
      </c>
      <c r="B157" s="30">
        <v>8</v>
      </c>
      <c r="C157" s="27">
        <v>1</v>
      </c>
      <c r="D157" s="30">
        <v>2</v>
      </c>
      <c r="E157" s="29"/>
      <c r="F157" s="28"/>
      <c r="G157" s="27" t="s">
        <v>118</v>
      </c>
      <c r="H157" s="17">
        <v>128</v>
      </c>
      <c r="I157" s="39">
        <f t="shared" ref="I157:L158" si="16">I158</f>
        <v>0</v>
      </c>
      <c r="J157" s="40">
        <f t="shared" si="16"/>
        <v>0</v>
      </c>
      <c r="K157" s="39">
        <f t="shared" si="16"/>
        <v>0</v>
      </c>
      <c r="L157" s="34">
        <f t="shared" si="16"/>
        <v>0</v>
      </c>
    </row>
    <row r="158" spans="1:12" hidden="1" collapsed="1">
      <c r="A158" s="31">
        <v>2</v>
      </c>
      <c r="B158" s="30">
        <v>8</v>
      </c>
      <c r="C158" s="27">
        <v>1</v>
      </c>
      <c r="D158" s="30">
        <v>2</v>
      </c>
      <c r="E158" s="29">
        <v>1</v>
      </c>
      <c r="F158" s="28"/>
      <c r="G158" s="27" t="s">
        <v>118</v>
      </c>
      <c r="H158" s="17">
        <v>129</v>
      </c>
      <c r="I158" s="39">
        <f t="shared" si="16"/>
        <v>0</v>
      </c>
      <c r="J158" s="40">
        <f t="shared" si="16"/>
        <v>0</v>
      </c>
      <c r="K158" s="39">
        <f t="shared" si="16"/>
        <v>0</v>
      </c>
      <c r="L158" s="34">
        <f t="shared" si="16"/>
        <v>0</v>
      </c>
    </row>
    <row r="159" spans="1:12" hidden="1" collapsed="1">
      <c r="A159" s="38">
        <v>2</v>
      </c>
      <c r="B159" s="37">
        <v>8</v>
      </c>
      <c r="C159" s="41">
        <v>1</v>
      </c>
      <c r="D159" s="37">
        <v>2</v>
      </c>
      <c r="E159" s="36">
        <v>1</v>
      </c>
      <c r="F159" s="35">
        <v>1</v>
      </c>
      <c r="G159" s="27" t="s">
        <v>118</v>
      </c>
      <c r="H159" s="17">
        <v>130</v>
      </c>
      <c r="I159" s="32">
        <v>0</v>
      </c>
      <c r="J159" s="26">
        <v>0</v>
      </c>
      <c r="K159" s="26">
        <v>0</v>
      </c>
      <c r="L159" s="26">
        <v>0</v>
      </c>
    </row>
    <row r="160" spans="1:12" ht="39.75" hidden="1" customHeight="1" collapsed="1">
      <c r="A160" s="91">
        <v>2</v>
      </c>
      <c r="B160" s="68">
        <v>9</v>
      </c>
      <c r="C160" s="65"/>
      <c r="D160" s="68"/>
      <c r="E160" s="67"/>
      <c r="F160" s="66"/>
      <c r="G160" s="65" t="s">
        <v>117</v>
      </c>
      <c r="H160" s="17">
        <v>131</v>
      </c>
      <c r="I160" s="39">
        <f>I161+I165</f>
        <v>0</v>
      </c>
      <c r="J160" s="40">
        <f>J161+J165</f>
        <v>0</v>
      </c>
      <c r="K160" s="39">
        <f>K161+K165</f>
        <v>0</v>
      </c>
      <c r="L160" s="34">
        <f>L161+L165</f>
        <v>0</v>
      </c>
    </row>
    <row r="161" spans="1:12" s="41" customFormat="1" ht="39" hidden="1" customHeight="1" collapsed="1">
      <c r="A161" s="31">
        <v>2</v>
      </c>
      <c r="B161" s="30">
        <v>9</v>
      </c>
      <c r="C161" s="27">
        <v>1</v>
      </c>
      <c r="D161" s="30"/>
      <c r="E161" s="29"/>
      <c r="F161" s="28"/>
      <c r="G161" s="27" t="s">
        <v>116</v>
      </c>
      <c r="H161" s="17">
        <v>132</v>
      </c>
      <c r="I161" s="39">
        <f t="shared" ref="I161:L163" si="17">I162</f>
        <v>0</v>
      </c>
      <c r="J161" s="40">
        <f t="shared" si="17"/>
        <v>0</v>
      </c>
      <c r="K161" s="39">
        <f t="shared" si="17"/>
        <v>0</v>
      </c>
      <c r="L161" s="34">
        <f t="shared" si="17"/>
        <v>0</v>
      </c>
    </row>
    <row r="162" spans="1:12" ht="42.75" hidden="1" customHeight="1" collapsed="1">
      <c r="A162" s="48">
        <v>2</v>
      </c>
      <c r="B162" s="47">
        <v>9</v>
      </c>
      <c r="C162" s="72">
        <v>1</v>
      </c>
      <c r="D162" s="47">
        <v>1</v>
      </c>
      <c r="E162" s="46"/>
      <c r="F162" s="45"/>
      <c r="G162" s="27" t="s">
        <v>115</v>
      </c>
      <c r="H162" s="17">
        <v>133</v>
      </c>
      <c r="I162" s="42">
        <f t="shared" si="17"/>
        <v>0</v>
      </c>
      <c r="J162" s="43">
        <f t="shared" si="17"/>
        <v>0</v>
      </c>
      <c r="K162" s="42">
        <f t="shared" si="17"/>
        <v>0</v>
      </c>
      <c r="L162" s="44">
        <f t="shared" si="17"/>
        <v>0</v>
      </c>
    </row>
    <row r="163" spans="1:12" ht="38.25" hidden="1" customHeight="1" collapsed="1">
      <c r="A163" s="31">
        <v>2</v>
      </c>
      <c r="B163" s="30">
        <v>9</v>
      </c>
      <c r="C163" s="31">
        <v>1</v>
      </c>
      <c r="D163" s="30">
        <v>1</v>
      </c>
      <c r="E163" s="29">
        <v>1</v>
      </c>
      <c r="F163" s="28"/>
      <c r="G163" s="27" t="s">
        <v>115</v>
      </c>
      <c r="H163" s="17">
        <v>134</v>
      </c>
      <c r="I163" s="39">
        <f t="shared" si="17"/>
        <v>0</v>
      </c>
      <c r="J163" s="40">
        <f t="shared" si="17"/>
        <v>0</v>
      </c>
      <c r="K163" s="39">
        <f t="shared" si="17"/>
        <v>0</v>
      </c>
      <c r="L163" s="34">
        <f t="shared" si="17"/>
        <v>0</v>
      </c>
    </row>
    <row r="164" spans="1:12" ht="38.25" hidden="1" customHeight="1" collapsed="1">
      <c r="A164" s="48">
        <v>2</v>
      </c>
      <c r="B164" s="47">
        <v>9</v>
      </c>
      <c r="C164" s="47">
        <v>1</v>
      </c>
      <c r="D164" s="47">
        <v>1</v>
      </c>
      <c r="E164" s="46">
        <v>1</v>
      </c>
      <c r="F164" s="45">
        <v>1</v>
      </c>
      <c r="G164" s="27" t="s">
        <v>115</v>
      </c>
      <c r="H164" s="17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31">
        <v>2</v>
      </c>
      <c r="B165" s="30">
        <v>9</v>
      </c>
      <c r="C165" s="30">
        <v>2</v>
      </c>
      <c r="D165" s="30"/>
      <c r="E165" s="29"/>
      <c r="F165" s="28"/>
      <c r="G165" s="27" t="s">
        <v>114</v>
      </c>
      <c r="H165" s="1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31">
        <v>2</v>
      </c>
      <c r="B166" s="30">
        <v>9</v>
      </c>
      <c r="C166" s="30">
        <v>2</v>
      </c>
      <c r="D166" s="47">
        <v>1</v>
      </c>
      <c r="E166" s="46"/>
      <c r="F166" s="45"/>
      <c r="G166" s="72" t="s">
        <v>113</v>
      </c>
      <c r="H166" s="17">
        <v>137</v>
      </c>
      <c r="I166" s="42">
        <f>I167</f>
        <v>0</v>
      </c>
      <c r="J166" s="43">
        <f>J167</f>
        <v>0</v>
      </c>
      <c r="K166" s="42">
        <f>K167</f>
        <v>0</v>
      </c>
      <c r="L166" s="44">
        <f>L167</f>
        <v>0</v>
      </c>
    </row>
    <row r="167" spans="1:12" ht="40.5" hidden="1" customHeight="1" collapsed="1">
      <c r="A167" s="48">
        <v>2</v>
      </c>
      <c r="B167" s="47">
        <v>9</v>
      </c>
      <c r="C167" s="47">
        <v>2</v>
      </c>
      <c r="D167" s="30">
        <v>1</v>
      </c>
      <c r="E167" s="29">
        <v>1</v>
      </c>
      <c r="F167" s="28"/>
      <c r="G167" s="72" t="s">
        <v>112</v>
      </c>
      <c r="H167" s="17">
        <v>138</v>
      </c>
      <c r="I167" s="39">
        <f>SUM(I168:I170)</f>
        <v>0</v>
      </c>
      <c r="J167" s="40">
        <f>SUM(J168:J170)</f>
        <v>0</v>
      </c>
      <c r="K167" s="39">
        <f>SUM(K168:K170)</f>
        <v>0</v>
      </c>
      <c r="L167" s="34">
        <f>SUM(L168:L170)</f>
        <v>0</v>
      </c>
    </row>
    <row r="168" spans="1:12" ht="53.25" hidden="1" customHeight="1" collapsed="1">
      <c r="A168" s="38">
        <v>2</v>
      </c>
      <c r="B168" s="56">
        <v>9</v>
      </c>
      <c r="C168" s="56">
        <v>2</v>
      </c>
      <c r="D168" s="56">
        <v>1</v>
      </c>
      <c r="E168" s="62">
        <v>1</v>
      </c>
      <c r="F168" s="55">
        <v>1</v>
      </c>
      <c r="G168" s="72" t="s">
        <v>111</v>
      </c>
      <c r="H168" s="17">
        <v>139</v>
      </c>
      <c r="I168" s="73">
        <v>0</v>
      </c>
      <c r="J168" s="81">
        <v>0</v>
      </c>
      <c r="K168" s="81">
        <v>0</v>
      </c>
      <c r="L168" s="81">
        <v>0</v>
      </c>
    </row>
    <row r="169" spans="1:12" ht="51.75" hidden="1" customHeight="1" collapsed="1">
      <c r="A169" s="31">
        <v>2</v>
      </c>
      <c r="B169" s="30">
        <v>9</v>
      </c>
      <c r="C169" s="30">
        <v>2</v>
      </c>
      <c r="D169" s="30">
        <v>1</v>
      </c>
      <c r="E169" s="29">
        <v>1</v>
      </c>
      <c r="F169" s="28">
        <v>2</v>
      </c>
      <c r="G169" s="72" t="s">
        <v>110</v>
      </c>
      <c r="H169" s="17">
        <v>140</v>
      </c>
      <c r="I169" s="63">
        <v>0</v>
      </c>
      <c r="J169" s="33">
        <v>0</v>
      </c>
      <c r="K169" s="33">
        <v>0</v>
      </c>
      <c r="L169" s="33">
        <v>0</v>
      </c>
    </row>
    <row r="170" spans="1:12" ht="54.75" hidden="1" customHeight="1" collapsed="1">
      <c r="A170" s="31">
        <v>2</v>
      </c>
      <c r="B170" s="30">
        <v>9</v>
      </c>
      <c r="C170" s="30">
        <v>2</v>
      </c>
      <c r="D170" s="30">
        <v>1</v>
      </c>
      <c r="E170" s="29">
        <v>1</v>
      </c>
      <c r="F170" s="28">
        <v>3</v>
      </c>
      <c r="G170" s="72" t="s">
        <v>109</v>
      </c>
      <c r="H170" s="17">
        <v>141</v>
      </c>
      <c r="I170" s="63">
        <v>0</v>
      </c>
      <c r="J170" s="63">
        <v>0</v>
      </c>
      <c r="K170" s="63">
        <v>0</v>
      </c>
      <c r="L170" s="63">
        <v>0</v>
      </c>
    </row>
    <row r="171" spans="1:12" ht="39" hidden="1" customHeight="1" collapsed="1">
      <c r="A171" s="93">
        <v>2</v>
      </c>
      <c r="B171" s="93">
        <v>9</v>
      </c>
      <c r="C171" s="93">
        <v>2</v>
      </c>
      <c r="D171" s="93">
        <v>2</v>
      </c>
      <c r="E171" s="93"/>
      <c r="F171" s="93"/>
      <c r="G171" s="27" t="s">
        <v>108</v>
      </c>
      <c r="H171" s="17">
        <v>142</v>
      </c>
      <c r="I171" s="39">
        <f>I172</f>
        <v>0</v>
      </c>
      <c r="J171" s="40">
        <f>J172</f>
        <v>0</v>
      </c>
      <c r="K171" s="39">
        <f>K172</f>
        <v>0</v>
      </c>
      <c r="L171" s="34">
        <f>L172</f>
        <v>0</v>
      </c>
    </row>
    <row r="172" spans="1:12" ht="43.5" hidden="1" customHeight="1" collapsed="1">
      <c r="A172" s="31">
        <v>2</v>
      </c>
      <c r="B172" s="30">
        <v>9</v>
      </c>
      <c r="C172" s="30">
        <v>2</v>
      </c>
      <c r="D172" s="30">
        <v>2</v>
      </c>
      <c r="E172" s="29">
        <v>1</v>
      </c>
      <c r="F172" s="28"/>
      <c r="G172" s="72" t="s">
        <v>107</v>
      </c>
      <c r="H172" s="17">
        <v>143</v>
      </c>
      <c r="I172" s="42">
        <f>SUM(I173:I175)</f>
        <v>0</v>
      </c>
      <c r="J172" s="42">
        <f>SUM(J173:J175)</f>
        <v>0</v>
      </c>
      <c r="K172" s="42">
        <f>SUM(K173:K175)</f>
        <v>0</v>
      </c>
      <c r="L172" s="42">
        <f>SUM(L173:L175)</f>
        <v>0</v>
      </c>
    </row>
    <row r="173" spans="1:12" ht="54.75" hidden="1" customHeight="1" collapsed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28">
        <v>1</v>
      </c>
      <c r="G173" s="76" t="s">
        <v>106</v>
      </c>
      <c r="H173" s="17">
        <v>144</v>
      </c>
      <c r="I173" s="63">
        <v>0</v>
      </c>
      <c r="J173" s="81">
        <v>0</v>
      </c>
      <c r="K173" s="81">
        <v>0</v>
      </c>
      <c r="L173" s="81">
        <v>0</v>
      </c>
    </row>
    <row r="174" spans="1:12" ht="54" hidden="1" customHeight="1" collapsed="1">
      <c r="A174" s="37">
        <v>2</v>
      </c>
      <c r="B174" s="41">
        <v>9</v>
      </c>
      <c r="C174" s="37">
        <v>2</v>
      </c>
      <c r="D174" s="36">
        <v>2</v>
      </c>
      <c r="E174" s="36">
        <v>1</v>
      </c>
      <c r="F174" s="35">
        <v>2</v>
      </c>
      <c r="G174" s="41" t="s">
        <v>105</v>
      </c>
      <c r="H174" s="17">
        <v>145</v>
      </c>
      <c r="I174" s="81">
        <v>0</v>
      </c>
      <c r="J174" s="26">
        <v>0</v>
      </c>
      <c r="K174" s="26">
        <v>0</v>
      </c>
      <c r="L174" s="26">
        <v>0</v>
      </c>
    </row>
    <row r="175" spans="1:12" ht="54" hidden="1" customHeight="1" collapsed="1">
      <c r="A175" s="30">
        <v>2</v>
      </c>
      <c r="B175" s="51">
        <v>9</v>
      </c>
      <c r="C175" s="56">
        <v>2</v>
      </c>
      <c r="D175" s="62">
        <v>2</v>
      </c>
      <c r="E175" s="62">
        <v>1</v>
      </c>
      <c r="F175" s="55">
        <v>3</v>
      </c>
      <c r="G175" s="51" t="s">
        <v>104</v>
      </c>
      <c r="H175" s="17">
        <v>146</v>
      </c>
      <c r="I175" s="33">
        <v>0</v>
      </c>
      <c r="J175" s="33">
        <v>0</v>
      </c>
      <c r="K175" s="33">
        <v>0</v>
      </c>
      <c r="L175" s="33">
        <v>0</v>
      </c>
    </row>
    <row r="176" spans="1:12" ht="76.5" hidden="1" customHeight="1" collapsed="1">
      <c r="A176" s="68">
        <v>3</v>
      </c>
      <c r="B176" s="65"/>
      <c r="C176" s="68"/>
      <c r="D176" s="67"/>
      <c r="E176" s="67"/>
      <c r="F176" s="66"/>
      <c r="G176" s="92" t="s">
        <v>103</v>
      </c>
      <c r="H176" s="17">
        <v>147</v>
      </c>
      <c r="I176" s="34">
        <f>SUM(I177+I230+I295)</f>
        <v>0</v>
      </c>
      <c r="J176" s="40">
        <f>SUM(J177+J230+J295)</f>
        <v>0</v>
      </c>
      <c r="K176" s="39">
        <f>SUM(K177+K230+K295)</f>
        <v>0</v>
      </c>
      <c r="L176" s="34">
        <f>SUM(L177+L230+L295)</f>
        <v>0</v>
      </c>
    </row>
    <row r="177" spans="1:16" ht="34.5" hidden="1" customHeight="1" collapsed="1">
      <c r="A177" s="91">
        <v>3</v>
      </c>
      <c r="B177" s="68">
        <v>1</v>
      </c>
      <c r="C177" s="90"/>
      <c r="D177" s="89"/>
      <c r="E177" s="89"/>
      <c r="F177" s="88"/>
      <c r="G177" s="87" t="s">
        <v>102</v>
      </c>
      <c r="H177" s="17">
        <v>148</v>
      </c>
      <c r="I177" s="3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47">
        <v>3</v>
      </c>
      <c r="B178" s="72">
        <v>1</v>
      </c>
      <c r="C178" s="47">
        <v>1</v>
      </c>
      <c r="D178" s="46"/>
      <c r="E178" s="46"/>
      <c r="F178" s="86"/>
      <c r="G178" s="31" t="s">
        <v>101</v>
      </c>
      <c r="H178" s="17">
        <v>149</v>
      </c>
      <c r="I178" s="44">
        <f>SUM(I179+I182+I187+I193+I198)</f>
        <v>0</v>
      </c>
      <c r="J178" s="40">
        <f>SUM(J179+J182+J187+J193+J198)</f>
        <v>0</v>
      </c>
      <c r="K178" s="39">
        <f>SUM(K179+K182+K187+K193+K198)</f>
        <v>0</v>
      </c>
      <c r="L178" s="34">
        <f>SUM(L179+L182+L187+L193+L198)</f>
        <v>0</v>
      </c>
    </row>
    <row r="179" spans="1:16" ht="12.75" hidden="1" customHeight="1" collapsed="1">
      <c r="A179" s="30">
        <v>3</v>
      </c>
      <c r="B179" s="27">
        <v>1</v>
      </c>
      <c r="C179" s="30">
        <v>1</v>
      </c>
      <c r="D179" s="29">
        <v>1</v>
      </c>
      <c r="E179" s="29"/>
      <c r="F179" s="85"/>
      <c r="G179" s="31" t="s">
        <v>100</v>
      </c>
      <c r="H179" s="17">
        <v>150</v>
      </c>
      <c r="I179" s="34">
        <f t="shared" ref="I179:L180" si="18">I180</f>
        <v>0</v>
      </c>
      <c r="J179" s="43">
        <f t="shared" si="18"/>
        <v>0</v>
      </c>
      <c r="K179" s="42">
        <f t="shared" si="18"/>
        <v>0</v>
      </c>
      <c r="L179" s="44">
        <f t="shared" si="18"/>
        <v>0</v>
      </c>
    </row>
    <row r="180" spans="1:16" ht="13.5" hidden="1" customHeight="1" collapsed="1">
      <c r="A180" s="30">
        <v>3</v>
      </c>
      <c r="B180" s="27">
        <v>1</v>
      </c>
      <c r="C180" s="30">
        <v>1</v>
      </c>
      <c r="D180" s="29">
        <v>1</v>
      </c>
      <c r="E180" s="29">
        <v>1</v>
      </c>
      <c r="F180" s="49"/>
      <c r="G180" s="31" t="s">
        <v>99</v>
      </c>
      <c r="H180" s="17">
        <v>151</v>
      </c>
      <c r="I180" s="44">
        <f t="shared" si="18"/>
        <v>0</v>
      </c>
      <c r="J180" s="34">
        <f t="shared" si="18"/>
        <v>0</v>
      </c>
      <c r="K180" s="34">
        <f t="shared" si="18"/>
        <v>0</v>
      </c>
      <c r="L180" s="34">
        <f t="shared" si="18"/>
        <v>0</v>
      </c>
    </row>
    <row r="181" spans="1:16" ht="13.5" hidden="1" customHeight="1" collapsed="1">
      <c r="A181" s="30">
        <v>3</v>
      </c>
      <c r="B181" s="27">
        <v>1</v>
      </c>
      <c r="C181" s="30">
        <v>1</v>
      </c>
      <c r="D181" s="29">
        <v>1</v>
      </c>
      <c r="E181" s="29">
        <v>1</v>
      </c>
      <c r="F181" s="49">
        <v>1</v>
      </c>
      <c r="G181" s="31" t="s">
        <v>99</v>
      </c>
      <c r="H181" s="17">
        <v>152</v>
      </c>
      <c r="I181" s="26">
        <v>0</v>
      </c>
      <c r="J181" s="26">
        <v>0</v>
      </c>
      <c r="K181" s="26">
        <v>0</v>
      </c>
      <c r="L181" s="26">
        <v>0</v>
      </c>
    </row>
    <row r="182" spans="1:16" ht="14.25" hidden="1" customHeight="1" collapsed="1">
      <c r="A182" s="47">
        <v>3</v>
      </c>
      <c r="B182" s="46">
        <v>1</v>
      </c>
      <c r="C182" s="46">
        <v>1</v>
      </c>
      <c r="D182" s="46">
        <v>2</v>
      </c>
      <c r="E182" s="46"/>
      <c r="F182" s="45"/>
      <c r="G182" s="72" t="s">
        <v>98</v>
      </c>
      <c r="H182" s="17">
        <v>153</v>
      </c>
      <c r="I182" s="44">
        <f>I183</f>
        <v>0</v>
      </c>
      <c r="J182" s="43">
        <f>J183</f>
        <v>0</v>
      </c>
      <c r="K182" s="42">
        <f>K183</f>
        <v>0</v>
      </c>
      <c r="L182" s="44">
        <f>L183</f>
        <v>0</v>
      </c>
    </row>
    <row r="183" spans="1:16" ht="13.5" hidden="1" customHeight="1" collapsed="1">
      <c r="A183" s="30">
        <v>3</v>
      </c>
      <c r="B183" s="29">
        <v>1</v>
      </c>
      <c r="C183" s="29">
        <v>1</v>
      </c>
      <c r="D183" s="29">
        <v>2</v>
      </c>
      <c r="E183" s="29">
        <v>1</v>
      </c>
      <c r="F183" s="28"/>
      <c r="G183" s="72" t="s">
        <v>98</v>
      </c>
      <c r="H183" s="17">
        <v>154</v>
      </c>
      <c r="I183" s="34">
        <f>SUM(I184:I186)</f>
        <v>0</v>
      </c>
      <c r="J183" s="40">
        <f>SUM(J184:J186)</f>
        <v>0</v>
      </c>
      <c r="K183" s="39">
        <f>SUM(K184:K186)</f>
        <v>0</v>
      </c>
      <c r="L183" s="34">
        <f>SUM(L184:L186)</f>
        <v>0</v>
      </c>
    </row>
    <row r="184" spans="1:16" ht="14.25" hidden="1" customHeight="1" collapsed="1">
      <c r="A184" s="47">
        <v>3</v>
      </c>
      <c r="B184" s="46">
        <v>1</v>
      </c>
      <c r="C184" s="46">
        <v>1</v>
      </c>
      <c r="D184" s="46">
        <v>2</v>
      </c>
      <c r="E184" s="46">
        <v>1</v>
      </c>
      <c r="F184" s="45">
        <v>1</v>
      </c>
      <c r="G184" s="72" t="s">
        <v>97</v>
      </c>
      <c r="H184" s="17">
        <v>155</v>
      </c>
      <c r="I184" s="81">
        <v>0</v>
      </c>
      <c r="J184" s="81">
        <v>0</v>
      </c>
      <c r="K184" s="81">
        <v>0</v>
      </c>
      <c r="L184" s="33">
        <v>0</v>
      </c>
    </row>
    <row r="185" spans="1:16" ht="14.25" hidden="1" customHeight="1" collapsed="1">
      <c r="A185" s="30">
        <v>3</v>
      </c>
      <c r="B185" s="29">
        <v>1</v>
      </c>
      <c r="C185" s="29">
        <v>1</v>
      </c>
      <c r="D185" s="29">
        <v>2</v>
      </c>
      <c r="E185" s="29">
        <v>1</v>
      </c>
      <c r="F185" s="28">
        <v>2</v>
      </c>
      <c r="G185" s="27" t="s">
        <v>96</v>
      </c>
      <c r="H185" s="17">
        <v>156</v>
      </c>
      <c r="I185" s="26">
        <v>0</v>
      </c>
      <c r="J185" s="26">
        <v>0</v>
      </c>
      <c r="K185" s="26">
        <v>0</v>
      </c>
      <c r="L185" s="26">
        <v>0</v>
      </c>
    </row>
    <row r="186" spans="1:16" ht="26.25" hidden="1" customHeight="1" collapsed="1">
      <c r="A186" s="47">
        <v>3</v>
      </c>
      <c r="B186" s="46">
        <v>1</v>
      </c>
      <c r="C186" s="46">
        <v>1</v>
      </c>
      <c r="D186" s="46">
        <v>2</v>
      </c>
      <c r="E186" s="46">
        <v>1</v>
      </c>
      <c r="F186" s="45">
        <v>3</v>
      </c>
      <c r="G186" s="72" t="s">
        <v>95</v>
      </c>
      <c r="H186" s="17">
        <v>157</v>
      </c>
      <c r="I186" s="81">
        <v>0</v>
      </c>
      <c r="J186" s="81">
        <v>0</v>
      </c>
      <c r="K186" s="81">
        <v>0</v>
      </c>
      <c r="L186" s="33">
        <v>0</v>
      </c>
    </row>
    <row r="187" spans="1:16" ht="14.25" hidden="1" customHeight="1" collapsed="1">
      <c r="A187" s="30">
        <v>3</v>
      </c>
      <c r="B187" s="29">
        <v>1</v>
      </c>
      <c r="C187" s="29">
        <v>1</v>
      </c>
      <c r="D187" s="29">
        <v>3</v>
      </c>
      <c r="E187" s="29"/>
      <c r="F187" s="28"/>
      <c r="G187" s="27" t="s">
        <v>94</v>
      </c>
      <c r="H187" s="17">
        <v>158</v>
      </c>
      <c r="I187" s="34">
        <f>I188</f>
        <v>0</v>
      </c>
      <c r="J187" s="40">
        <f>J188</f>
        <v>0</v>
      </c>
      <c r="K187" s="39">
        <f>K188</f>
        <v>0</v>
      </c>
      <c r="L187" s="34">
        <f>L188</f>
        <v>0</v>
      </c>
    </row>
    <row r="188" spans="1:16" ht="14.25" hidden="1" customHeight="1" collapsed="1">
      <c r="A188" s="30">
        <v>3</v>
      </c>
      <c r="B188" s="29">
        <v>1</v>
      </c>
      <c r="C188" s="29">
        <v>1</v>
      </c>
      <c r="D188" s="29">
        <v>3</v>
      </c>
      <c r="E188" s="29">
        <v>1</v>
      </c>
      <c r="F188" s="28"/>
      <c r="G188" s="27" t="s">
        <v>94</v>
      </c>
      <c r="H188" s="17">
        <v>159</v>
      </c>
      <c r="I188" s="34">
        <f t="shared" ref="I188:P188" si="19">SUM(I189:I192)</f>
        <v>0</v>
      </c>
      <c r="J188" s="34">
        <f t="shared" si="19"/>
        <v>0</v>
      </c>
      <c r="K188" s="34">
        <f t="shared" si="19"/>
        <v>0</v>
      </c>
      <c r="L188" s="34">
        <f t="shared" si="19"/>
        <v>0</v>
      </c>
      <c r="M188" s="34">
        <f t="shared" si="19"/>
        <v>0</v>
      </c>
      <c r="N188" s="34">
        <f t="shared" si="19"/>
        <v>0</v>
      </c>
      <c r="O188" s="34">
        <f t="shared" si="19"/>
        <v>0</v>
      </c>
      <c r="P188" s="34">
        <f t="shared" si="19"/>
        <v>0</v>
      </c>
    </row>
    <row r="189" spans="1:16" ht="13.5" hidden="1" customHeight="1" collapsed="1">
      <c r="A189" s="30">
        <v>3</v>
      </c>
      <c r="B189" s="29">
        <v>1</v>
      </c>
      <c r="C189" s="29">
        <v>1</v>
      </c>
      <c r="D189" s="29">
        <v>3</v>
      </c>
      <c r="E189" s="29">
        <v>1</v>
      </c>
      <c r="F189" s="28">
        <v>1</v>
      </c>
      <c r="G189" s="27" t="s">
        <v>93</v>
      </c>
      <c r="H189" s="17">
        <v>160</v>
      </c>
      <c r="I189" s="26">
        <v>0</v>
      </c>
      <c r="J189" s="26">
        <v>0</v>
      </c>
      <c r="K189" s="26">
        <v>0</v>
      </c>
      <c r="L189" s="33">
        <v>0</v>
      </c>
    </row>
    <row r="190" spans="1:16" ht="15.75" hidden="1" customHeight="1" collapsed="1">
      <c r="A190" s="30">
        <v>3</v>
      </c>
      <c r="B190" s="29">
        <v>1</v>
      </c>
      <c r="C190" s="29">
        <v>1</v>
      </c>
      <c r="D190" s="29">
        <v>3</v>
      </c>
      <c r="E190" s="29">
        <v>1</v>
      </c>
      <c r="F190" s="28">
        <v>2</v>
      </c>
      <c r="G190" s="27" t="s">
        <v>92</v>
      </c>
      <c r="H190" s="17">
        <v>161</v>
      </c>
      <c r="I190" s="81">
        <v>0</v>
      </c>
      <c r="J190" s="26">
        <v>0</v>
      </c>
      <c r="K190" s="26">
        <v>0</v>
      </c>
      <c r="L190" s="26">
        <v>0</v>
      </c>
    </row>
    <row r="191" spans="1:16" ht="15.75" hidden="1" customHeight="1" collapsed="1">
      <c r="A191" s="30">
        <v>3</v>
      </c>
      <c r="B191" s="29">
        <v>1</v>
      </c>
      <c r="C191" s="29">
        <v>1</v>
      </c>
      <c r="D191" s="29">
        <v>3</v>
      </c>
      <c r="E191" s="29">
        <v>1</v>
      </c>
      <c r="F191" s="28">
        <v>3</v>
      </c>
      <c r="G191" s="31" t="s">
        <v>91</v>
      </c>
      <c r="H191" s="17">
        <v>162</v>
      </c>
      <c r="I191" s="81">
        <v>0</v>
      </c>
      <c r="J191" s="26">
        <v>0</v>
      </c>
      <c r="K191" s="26">
        <v>0</v>
      </c>
      <c r="L191" s="26">
        <v>0</v>
      </c>
    </row>
    <row r="192" spans="1:16" ht="27" hidden="1" customHeight="1" collapsed="1">
      <c r="A192" s="37">
        <v>3</v>
      </c>
      <c r="B192" s="36">
        <v>1</v>
      </c>
      <c r="C192" s="36">
        <v>1</v>
      </c>
      <c r="D192" s="36">
        <v>3</v>
      </c>
      <c r="E192" s="36">
        <v>1</v>
      </c>
      <c r="F192" s="35">
        <v>4</v>
      </c>
      <c r="G192" s="84" t="s">
        <v>90</v>
      </c>
      <c r="H192" s="17">
        <v>163</v>
      </c>
      <c r="I192" s="83">
        <v>0</v>
      </c>
      <c r="J192" s="82">
        <v>0</v>
      </c>
      <c r="K192" s="26">
        <v>0</v>
      </c>
      <c r="L192" s="26">
        <v>0</v>
      </c>
    </row>
    <row r="193" spans="1:12" ht="18" hidden="1" customHeight="1" collapsed="1">
      <c r="A193" s="37">
        <v>3</v>
      </c>
      <c r="B193" s="36">
        <v>1</v>
      </c>
      <c r="C193" s="36">
        <v>1</v>
      </c>
      <c r="D193" s="36">
        <v>4</v>
      </c>
      <c r="E193" s="36"/>
      <c r="F193" s="35"/>
      <c r="G193" s="41" t="s">
        <v>89</v>
      </c>
      <c r="H193" s="17">
        <v>163</v>
      </c>
      <c r="I193" s="34">
        <f>I194</f>
        <v>0</v>
      </c>
      <c r="J193" s="80">
        <f>J194</f>
        <v>0</v>
      </c>
      <c r="K193" s="79">
        <f>K194</f>
        <v>0</v>
      </c>
      <c r="L193" s="78">
        <f>L194</f>
        <v>0</v>
      </c>
    </row>
    <row r="194" spans="1:12" ht="13.5" hidden="1" customHeight="1" collapsed="1">
      <c r="A194" s="30">
        <v>3</v>
      </c>
      <c r="B194" s="29">
        <v>1</v>
      </c>
      <c r="C194" s="29">
        <v>1</v>
      </c>
      <c r="D194" s="29">
        <v>4</v>
      </c>
      <c r="E194" s="29">
        <v>1</v>
      </c>
      <c r="F194" s="28"/>
      <c r="G194" s="41" t="s">
        <v>89</v>
      </c>
      <c r="H194" s="17">
        <v>164</v>
      </c>
      <c r="I194" s="44">
        <f>SUM(I195:I197)</f>
        <v>0</v>
      </c>
      <c r="J194" s="40">
        <f>SUM(J195:J197)</f>
        <v>0</v>
      </c>
      <c r="K194" s="39">
        <f>SUM(K195:K197)</f>
        <v>0</v>
      </c>
      <c r="L194" s="34">
        <f>SUM(L195:L197)</f>
        <v>0</v>
      </c>
    </row>
    <row r="195" spans="1:12" ht="17.25" hidden="1" customHeight="1" collapsed="1">
      <c r="A195" s="30">
        <v>3</v>
      </c>
      <c r="B195" s="29">
        <v>1</v>
      </c>
      <c r="C195" s="29">
        <v>1</v>
      </c>
      <c r="D195" s="29">
        <v>4</v>
      </c>
      <c r="E195" s="29">
        <v>1</v>
      </c>
      <c r="F195" s="28">
        <v>1</v>
      </c>
      <c r="G195" s="27" t="s">
        <v>88</v>
      </c>
      <c r="H195" s="17">
        <v>165</v>
      </c>
      <c r="I195" s="26">
        <v>0</v>
      </c>
      <c r="J195" s="26">
        <v>0</v>
      </c>
      <c r="K195" s="26">
        <v>0</v>
      </c>
      <c r="L195" s="33">
        <v>0</v>
      </c>
    </row>
    <row r="196" spans="1:12" ht="25.5" hidden="1" customHeight="1" collapsed="1">
      <c r="A196" s="47">
        <v>3</v>
      </c>
      <c r="B196" s="46">
        <v>1</v>
      </c>
      <c r="C196" s="46">
        <v>1</v>
      </c>
      <c r="D196" s="46">
        <v>4</v>
      </c>
      <c r="E196" s="46">
        <v>1</v>
      </c>
      <c r="F196" s="45">
        <v>2</v>
      </c>
      <c r="G196" s="72" t="s">
        <v>87</v>
      </c>
      <c r="H196" s="17">
        <v>166</v>
      </c>
      <c r="I196" s="81">
        <v>0</v>
      </c>
      <c r="J196" s="81">
        <v>0</v>
      </c>
      <c r="K196" s="81">
        <v>0</v>
      </c>
      <c r="L196" s="26">
        <v>0</v>
      </c>
    </row>
    <row r="197" spans="1:12" ht="14.25" hidden="1" customHeight="1" collapsed="1">
      <c r="A197" s="30">
        <v>3</v>
      </c>
      <c r="B197" s="29">
        <v>1</v>
      </c>
      <c r="C197" s="29">
        <v>1</v>
      </c>
      <c r="D197" s="29">
        <v>4</v>
      </c>
      <c r="E197" s="29">
        <v>1</v>
      </c>
      <c r="F197" s="28">
        <v>3</v>
      </c>
      <c r="G197" s="27" t="s">
        <v>86</v>
      </c>
      <c r="H197" s="17">
        <v>167</v>
      </c>
      <c r="I197" s="81">
        <v>0</v>
      </c>
      <c r="J197" s="81">
        <v>0</v>
      </c>
      <c r="K197" s="81">
        <v>0</v>
      </c>
      <c r="L197" s="26">
        <v>0</v>
      </c>
    </row>
    <row r="198" spans="1:12" ht="25.5" hidden="1" customHeight="1" collapsed="1">
      <c r="A198" s="30">
        <v>3</v>
      </c>
      <c r="B198" s="29">
        <v>1</v>
      </c>
      <c r="C198" s="29">
        <v>1</v>
      </c>
      <c r="D198" s="29">
        <v>5</v>
      </c>
      <c r="E198" s="29"/>
      <c r="F198" s="28"/>
      <c r="G198" s="27" t="s">
        <v>85</v>
      </c>
      <c r="H198" s="17">
        <v>168</v>
      </c>
      <c r="I198" s="34">
        <f t="shared" ref="I198:L199" si="20">I199</f>
        <v>0</v>
      </c>
      <c r="J198" s="40">
        <f t="shared" si="20"/>
        <v>0</v>
      </c>
      <c r="K198" s="39">
        <f t="shared" si="20"/>
        <v>0</v>
      </c>
      <c r="L198" s="34">
        <f t="shared" si="20"/>
        <v>0</v>
      </c>
    </row>
    <row r="199" spans="1:12" ht="26.25" hidden="1" customHeight="1" collapsed="1">
      <c r="A199" s="37">
        <v>3</v>
      </c>
      <c r="B199" s="36">
        <v>1</v>
      </c>
      <c r="C199" s="36">
        <v>1</v>
      </c>
      <c r="D199" s="36">
        <v>5</v>
      </c>
      <c r="E199" s="36">
        <v>1</v>
      </c>
      <c r="F199" s="35"/>
      <c r="G199" s="27" t="s">
        <v>85</v>
      </c>
      <c r="H199" s="1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30">
        <v>3</v>
      </c>
      <c r="B200" s="29">
        <v>1</v>
      </c>
      <c r="C200" s="29">
        <v>1</v>
      </c>
      <c r="D200" s="29">
        <v>5</v>
      </c>
      <c r="E200" s="29">
        <v>1</v>
      </c>
      <c r="F200" s="28">
        <v>1</v>
      </c>
      <c r="G200" s="27" t="s">
        <v>85</v>
      </c>
      <c r="H200" s="17">
        <v>170</v>
      </c>
      <c r="I200" s="81">
        <v>0</v>
      </c>
      <c r="J200" s="26">
        <v>0</v>
      </c>
      <c r="K200" s="26">
        <v>0</v>
      </c>
      <c r="L200" s="26">
        <v>0</v>
      </c>
    </row>
    <row r="201" spans="1:12" ht="26.25" hidden="1" customHeight="1" collapsed="1">
      <c r="A201" s="37">
        <v>3</v>
      </c>
      <c r="B201" s="36">
        <v>1</v>
      </c>
      <c r="C201" s="36">
        <v>2</v>
      </c>
      <c r="D201" s="36"/>
      <c r="E201" s="36"/>
      <c r="F201" s="35"/>
      <c r="G201" s="41" t="s">
        <v>84</v>
      </c>
      <c r="H201" s="17">
        <v>171</v>
      </c>
      <c r="I201" s="34">
        <f t="shared" ref="I201:L202" si="21">I202</f>
        <v>0</v>
      </c>
      <c r="J201" s="80">
        <f t="shared" si="21"/>
        <v>0</v>
      </c>
      <c r="K201" s="79">
        <f t="shared" si="21"/>
        <v>0</v>
      </c>
      <c r="L201" s="78">
        <f t="shared" si="21"/>
        <v>0</v>
      </c>
    </row>
    <row r="202" spans="1:12" ht="25.5" hidden="1" customHeight="1" collapsed="1">
      <c r="A202" s="30">
        <v>3</v>
      </c>
      <c r="B202" s="29">
        <v>1</v>
      </c>
      <c r="C202" s="29">
        <v>2</v>
      </c>
      <c r="D202" s="29">
        <v>1</v>
      </c>
      <c r="E202" s="29"/>
      <c r="F202" s="28"/>
      <c r="G202" s="41" t="s">
        <v>84</v>
      </c>
      <c r="H202" s="17">
        <v>172</v>
      </c>
      <c r="I202" s="44">
        <f t="shared" si="21"/>
        <v>0</v>
      </c>
      <c r="J202" s="40">
        <f t="shared" si="21"/>
        <v>0</v>
      </c>
      <c r="K202" s="39">
        <f t="shared" si="21"/>
        <v>0</v>
      </c>
      <c r="L202" s="34">
        <f t="shared" si="21"/>
        <v>0</v>
      </c>
    </row>
    <row r="203" spans="1:12" ht="26.25" hidden="1" customHeight="1" collapsed="1">
      <c r="A203" s="47">
        <v>3</v>
      </c>
      <c r="B203" s="46">
        <v>1</v>
      </c>
      <c r="C203" s="46">
        <v>2</v>
      </c>
      <c r="D203" s="46">
        <v>1</v>
      </c>
      <c r="E203" s="46">
        <v>1</v>
      </c>
      <c r="F203" s="45"/>
      <c r="G203" s="41" t="s">
        <v>84</v>
      </c>
      <c r="H203" s="17">
        <v>173</v>
      </c>
      <c r="I203" s="34">
        <f>SUM(I204:I207)</f>
        <v>0</v>
      </c>
      <c r="J203" s="43">
        <f>SUM(J204:J207)</f>
        <v>0</v>
      </c>
      <c r="K203" s="42">
        <f>SUM(K204:K207)</f>
        <v>0</v>
      </c>
      <c r="L203" s="44">
        <f>SUM(L204:L207)</f>
        <v>0</v>
      </c>
    </row>
    <row r="204" spans="1:12" ht="41.25" hidden="1" customHeight="1" collapsed="1">
      <c r="A204" s="30">
        <v>3</v>
      </c>
      <c r="B204" s="29">
        <v>1</v>
      </c>
      <c r="C204" s="29">
        <v>2</v>
      </c>
      <c r="D204" s="29">
        <v>1</v>
      </c>
      <c r="E204" s="29">
        <v>1</v>
      </c>
      <c r="F204" s="28">
        <v>2</v>
      </c>
      <c r="G204" s="27" t="s">
        <v>83</v>
      </c>
      <c r="H204" s="17">
        <v>174</v>
      </c>
      <c r="I204" s="26">
        <v>0</v>
      </c>
      <c r="J204" s="26">
        <v>0</v>
      </c>
      <c r="K204" s="26">
        <v>0</v>
      </c>
      <c r="L204" s="26">
        <v>0</v>
      </c>
    </row>
    <row r="205" spans="1:12" ht="14.25" hidden="1" customHeight="1" collapsed="1">
      <c r="A205" s="30">
        <v>3</v>
      </c>
      <c r="B205" s="29">
        <v>1</v>
      </c>
      <c r="C205" s="29">
        <v>2</v>
      </c>
      <c r="D205" s="30">
        <v>1</v>
      </c>
      <c r="E205" s="29">
        <v>1</v>
      </c>
      <c r="F205" s="28">
        <v>3</v>
      </c>
      <c r="G205" s="27" t="s">
        <v>82</v>
      </c>
      <c r="H205" s="17">
        <v>175</v>
      </c>
      <c r="I205" s="26">
        <v>0</v>
      </c>
      <c r="J205" s="26">
        <v>0</v>
      </c>
      <c r="K205" s="26">
        <v>0</v>
      </c>
      <c r="L205" s="26">
        <v>0</v>
      </c>
    </row>
    <row r="206" spans="1:12" ht="18.75" hidden="1" customHeight="1" collapsed="1">
      <c r="A206" s="30">
        <v>3</v>
      </c>
      <c r="B206" s="29">
        <v>1</v>
      </c>
      <c r="C206" s="29">
        <v>2</v>
      </c>
      <c r="D206" s="30">
        <v>1</v>
      </c>
      <c r="E206" s="29">
        <v>1</v>
      </c>
      <c r="F206" s="28">
        <v>4</v>
      </c>
      <c r="G206" s="27" t="s">
        <v>81</v>
      </c>
      <c r="H206" s="17">
        <v>176</v>
      </c>
      <c r="I206" s="26">
        <v>0</v>
      </c>
      <c r="J206" s="26">
        <v>0</v>
      </c>
      <c r="K206" s="26">
        <v>0</v>
      </c>
      <c r="L206" s="26">
        <v>0</v>
      </c>
    </row>
    <row r="207" spans="1:12" ht="17.25" hidden="1" customHeight="1" collapsed="1">
      <c r="A207" s="37">
        <v>3</v>
      </c>
      <c r="B207" s="62">
        <v>1</v>
      </c>
      <c r="C207" s="62">
        <v>2</v>
      </c>
      <c r="D207" s="56">
        <v>1</v>
      </c>
      <c r="E207" s="62">
        <v>1</v>
      </c>
      <c r="F207" s="55">
        <v>5</v>
      </c>
      <c r="G207" s="51" t="s">
        <v>80</v>
      </c>
      <c r="H207" s="17">
        <v>177</v>
      </c>
      <c r="I207" s="26">
        <v>0</v>
      </c>
      <c r="J207" s="26">
        <v>0</v>
      </c>
      <c r="K207" s="26">
        <v>0</v>
      </c>
      <c r="L207" s="33">
        <v>0</v>
      </c>
    </row>
    <row r="208" spans="1:12" ht="15" hidden="1" customHeight="1" collapsed="1">
      <c r="A208" s="30">
        <v>3</v>
      </c>
      <c r="B208" s="29">
        <v>1</v>
      </c>
      <c r="C208" s="29">
        <v>3</v>
      </c>
      <c r="D208" s="30"/>
      <c r="E208" s="29"/>
      <c r="F208" s="28"/>
      <c r="G208" s="27" t="s">
        <v>79</v>
      </c>
      <c r="H208" s="17">
        <v>178</v>
      </c>
      <c r="I208" s="34">
        <f>SUM(I209+I212)</f>
        <v>0</v>
      </c>
      <c r="J208" s="40">
        <f>SUM(J209+J212)</f>
        <v>0</v>
      </c>
      <c r="K208" s="39">
        <f>SUM(K209+K212)</f>
        <v>0</v>
      </c>
      <c r="L208" s="34">
        <f>SUM(L209+L212)</f>
        <v>0</v>
      </c>
    </row>
    <row r="209" spans="1:16" ht="27.75" hidden="1" customHeight="1" collapsed="1">
      <c r="A209" s="47">
        <v>3</v>
      </c>
      <c r="B209" s="46">
        <v>1</v>
      </c>
      <c r="C209" s="46">
        <v>3</v>
      </c>
      <c r="D209" s="47">
        <v>1</v>
      </c>
      <c r="E209" s="30"/>
      <c r="F209" s="45"/>
      <c r="G209" s="72" t="s">
        <v>78</v>
      </c>
      <c r="H209" s="17">
        <v>179</v>
      </c>
      <c r="I209" s="44">
        <f t="shared" ref="I209:L210" si="22">I210</f>
        <v>0</v>
      </c>
      <c r="J209" s="43">
        <f t="shared" si="22"/>
        <v>0</v>
      </c>
      <c r="K209" s="42">
        <f t="shared" si="22"/>
        <v>0</v>
      </c>
      <c r="L209" s="44">
        <f t="shared" si="22"/>
        <v>0</v>
      </c>
    </row>
    <row r="210" spans="1:16" ht="30.75" hidden="1" customHeight="1" collapsed="1">
      <c r="A210" s="30">
        <v>3</v>
      </c>
      <c r="B210" s="29">
        <v>1</v>
      </c>
      <c r="C210" s="29">
        <v>3</v>
      </c>
      <c r="D210" s="30">
        <v>1</v>
      </c>
      <c r="E210" s="30">
        <v>1</v>
      </c>
      <c r="F210" s="28"/>
      <c r="G210" s="72" t="s">
        <v>78</v>
      </c>
      <c r="H210" s="17">
        <v>180</v>
      </c>
      <c r="I210" s="34">
        <f t="shared" si="22"/>
        <v>0</v>
      </c>
      <c r="J210" s="40">
        <f t="shared" si="22"/>
        <v>0</v>
      </c>
      <c r="K210" s="39">
        <f t="shared" si="22"/>
        <v>0</v>
      </c>
      <c r="L210" s="34">
        <f t="shared" si="22"/>
        <v>0</v>
      </c>
    </row>
    <row r="211" spans="1:16" ht="27.75" hidden="1" customHeight="1" collapsed="1">
      <c r="A211" s="30">
        <v>3</v>
      </c>
      <c r="B211" s="27">
        <v>1</v>
      </c>
      <c r="C211" s="30">
        <v>3</v>
      </c>
      <c r="D211" s="29">
        <v>1</v>
      </c>
      <c r="E211" s="29">
        <v>1</v>
      </c>
      <c r="F211" s="28">
        <v>1</v>
      </c>
      <c r="G211" s="72" t="s">
        <v>78</v>
      </c>
      <c r="H211" s="17">
        <v>181</v>
      </c>
      <c r="I211" s="33">
        <v>0</v>
      </c>
      <c r="J211" s="33">
        <v>0</v>
      </c>
      <c r="K211" s="33">
        <v>0</v>
      </c>
      <c r="L211" s="33">
        <v>0</v>
      </c>
    </row>
    <row r="212" spans="1:16" ht="15" hidden="1" customHeight="1" collapsed="1">
      <c r="A212" s="30">
        <v>3</v>
      </c>
      <c r="B212" s="27">
        <v>1</v>
      </c>
      <c r="C212" s="30">
        <v>3</v>
      </c>
      <c r="D212" s="29">
        <v>2</v>
      </c>
      <c r="E212" s="29"/>
      <c r="F212" s="28"/>
      <c r="G212" s="27" t="s">
        <v>72</v>
      </c>
      <c r="H212" s="17">
        <v>182</v>
      </c>
      <c r="I212" s="34">
        <f>I213</f>
        <v>0</v>
      </c>
      <c r="J212" s="40">
        <f>J213</f>
        <v>0</v>
      </c>
      <c r="K212" s="39">
        <f>K213</f>
        <v>0</v>
      </c>
      <c r="L212" s="34">
        <f>L213</f>
        <v>0</v>
      </c>
    </row>
    <row r="213" spans="1:16" ht="15.75" hidden="1" customHeight="1" collapsed="1">
      <c r="A213" s="47">
        <v>3</v>
      </c>
      <c r="B213" s="72">
        <v>1</v>
      </c>
      <c r="C213" s="47">
        <v>3</v>
      </c>
      <c r="D213" s="46">
        <v>2</v>
      </c>
      <c r="E213" s="46">
        <v>1</v>
      </c>
      <c r="F213" s="45"/>
      <c r="G213" s="27" t="s">
        <v>72</v>
      </c>
      <c r="H213" s="17">
        <v>183</v>
      </c>
      <c r="I213" s="34">
        <f>SUM(I214:I219)</f>
        <v>0</v>
      </c>
      <c r="J213" s="34">
        <f>SUM(J214:J219)</f>
        <v>0</v>
      </c>
      <c r="K213" s="34">
        <f>SUM(K214:K219)</f>
        <v>0</v>
      </c>
      <c r="L213" s="34">
        <f>SUM(L214:L219)</f>
        <v>0</v>
      </c>
      <c r="M213" s="77"/>
      <c r="N213" s="77"/>
      <c r="O213" s="77"/>
      <c r="P213" s="77"/>
    </row>
    <row r="214" spans="1:16" ht="15" hidden="1" customHeight="1" collapsed="1">
      <c r="A214" s="30">
        <v>3</v>
      </c>
      <c r="B214" s="27">
        <v>1</v>
      </c>
      <c r="C214" s="30">
        <v>3</v>
      </c>
      <c r="D214" s="29">
        <v>2</v>
      </c>
      <c r="E214" s="29">
        <v>1</v>
      </c>
      <c r="F214" s="28">
        <v>1</v>
      </c>
      <c r="G214" s="27" t="s">
        <v>77</v>
      </c>
      <c r="H214" s="17">
        <v>184</v>
      </c>
      <c r="I214" s="26">
        <v>0</v>
      </c>
      <c r="J214" s="26">
        <v>0</v>
      </c>
      <c r="K214" s="26">
        <v>0</v>
      </c>
      <c r="L214" s="33">
        <v>0</v>
      </c>
    </row>
    <row r="215" spans="1:16" ht="26.25" hidden="1" customHeight="1" collapsed="1">
      <c r="A215" s="30">
        <v>3</v>
      </c>
      <c r="B215" s="27">
        <v>1</v>
      </c>
      <c r="C215" s="30">
        <v>3</v>
      </c>
      <c r="D215" s="29">
        <v>2</v>
      </c>
      <c r="E215" s="29">
        <v>1</v>
      </c>
      <c r="F215" s="28">
        <v>2</v>
      </c>
      <c r="G215" s="27" t="s">
        <v>76</v>
      </c>
      <c r="H215" s="17">
        <v>185</v>
      </c>
      <c r="I215" s="26">
        <v>0</v>
      </c>
      <c r="J215" s="26">
        <v>0</v>
      </c>
      <c r="K215" s="26">
        <v>0</v>
      </c>
      <c r="L215" s="26">
        <v>0</v>
      </c>
    </row>
    <row r="216" spans="1:16" ht="16.5" hidden="1" customHeight="1" collapsed="1">
      <c r="A216" s="30">
        <v>3</v>
      </c>
      <c r="B216" s="27">
        <v>1</v>
      </c>
      <c r="C216" s="30">
        <v>3</v>
      </c>
      <c r="D216" s="29">
        <v>2</v>
      </c>
      <c r="E216" s="29">
        <v>1</v>
      </c>
      <c r="F216" s="28">
        <v>3</v>
      </c>
      <c r="G216" s="27" t="s">
        <v>75</v>
      </c>
      <c r="H216" s="17">
        <v>186</v>
      </c>
      <c r="I216" s="26">
        <v>0</v>
      </c>
      <c r="J216" s="26">
        <v>0</v>
      </c>
      <c r="K216" s="26">
        <v>0</v>
      </c>
      <c r="L216" s="26">
        <v>0</v>
      </c>
    </row>
    <row r="217" spans="1:16" ht="27.75" hidden="1" customHeight="1" collapsed="1">
      <c r="A217" s="30">
        <v>3</v>
      </c>
      <c r="B217" s="27">
        <v>1</v>
      </c>
      <c r="C217" s="30">
        <v>3</v>
      </c>
      <c r="D217" s="29">
        <v>2</v>
      </c>
      <c r="E217" s="29">
        <v>1</v>
      </c>
      <c r="F217" s="28">
        <v>4</v>
      </c>
      <c r="G217" s="27" t="s">
        <v>74</v>
      </c>
      <c r="H217" s="17">
        <v>187</v>
      </c>
      <c r="I217" s="26">
        <v>0</v>
      </c>
      <c r="J217" s="26">
        <v>0</v>
      </c>
      <c r="K217" s="26">
        <v>0</v>
      </c>
      <c r="L217" s="33">
        <v>0</v>
      </c>
    </row>
    <row r="218" spans="1:16" ht="15.75" hidden="1" customHeight="1" collapsed="1">
      <c r="A218" s="30">
        <v>3</v>
      </c>
      <c r="B218" s="27">
        <v>1</v>
      </c>
      <c r="C218" s="30">
        <v>3</v>
      </c>
      <c r="D218" s="29">
        <v>2</v>
      </c>
      <c r="E218" s="29">
        <v>1</v>
      </c>
      <c r="F218" s="28">
        <v>5</v>
      </c>
      <c r="G218" s="72" t="s">
        <v>73</v>
      </c>
      <c r="H218" s="17">
        <v>188</v>
      </c>
      <c r="I218" s="26">
        <v>0</v>
      </c>
      <c r="J218" s="26">
        <v>0</v>
      </c>
      <c r="K218" s="26">
        <v>0</v>
      </c>
      <c r="L218" s="26">
        <v>0</v>
      </c>
    </row>
    <row r="219" spans="1:16" ht="13.5" hidden="1" customHeight="1" collapsed="1">
      <c r="A219" s="30">
        <v>3</v>
      </c>
      <c r="B219" s="27">
        <v>1</v>
      </c>
      <c r="C219" s="30">
        <v>3</v>
      </c>
      <c r="D219" s="29">
        <v>2</v>
      </c>
      <c r="E219" s="29">
        <v>1</v>
      </c>
      <c r="F219" s="28">
        <v>6</v>
      </c>
      <c r="G219" s="72" t="s">
        <v>72</v>
      </c>
      <c r="H219" s="17">
        <v>189</v>
      </c>
      <c r="I219" s="26">
        <v>0</v>
      </c>
      <c r="J219" s="26">
        <v>0</v>
      </c>
      <c r="K219" s="26">
        <v>0</v>
      </c>
      <c r="L219" s="33">
        <v>0</v>
      </c>
    </row>
    <row r="220" spans="1:16" ht="27" hidden="1" customHeight="1" collapsed="1">
      <c r="A220" s="47">
        <v>3</v>
      </c>
      <c r="B220" s="46">
        <v>1</v>
      </c>
      <c r="C220" s="46">
        <v>4</v>
      </c>
      <c r="D220" s="46"/>
      <c r="E220" s="46"/>
      <c r="F220" s="45"/>
      <c r="G220" s="72" t="s">
        <v>71</v>
      </c>
      <c r="H220" s="17">
        <v>190</v>
      </c>
      <c r="I220" s="44">
        <f t="shared" ref="I220:L222" si="23">I221</f>
        <v>0</v>
      </c>
      <c r="J220" s="43">
        <f t="shared" si="23"/>
        <v>0</v>
      </c>
      <c r="K220" s="42">
        <f t="shared" si="23"/>
        <v>0</v>
      </c>
      <c r="L220" s="42">
        <f t="shared" si="23"/>
        <v>0</v>
      </c>
    </row>
    <row r="221" spans="1:16" ht="27" hidden="1" customHeight="1" collapsed="1">
      <c r="A221" s="37">
        <v>3</v>
      </c>
      <c r="B221" s="62">
        <v>1</v>
      </c>
      <c r="C221" s="62">
        <v>4</v>
      </c>
      <c r="D221" s="62">
        <v>1</v>
      </c>
      <c r="E221" s="62"/>
      <c r="F221" s="55"/>
      <c r="G221" s="72" t="s">
        <v>71</v>
      </c>
      <c r="H221" s="17">
        <v>191</v>
      </c>
      <c r="I221" s="54">
        <f t="shared" si="23"/>
        <v>0</v>
      </c>
      <c r="J221" s="75">
        <f t="shared" si="23"/>
        <v>0</v>
      </c>
      <c r="K221" s="52">
        <f t="shared" si="23"/>
        <v>0</v>
      </c>
      <c r="L221" s="52">
        <f t="shared" si="23"/>
        <v>0</v>
      </c>
    </row>
    <row r="222" spans="1:16" ht="27.75" hidden="1" customHeight="1" collapsed="1">
      <c r="A222" s="30">
        <v>3</v>
      </c>
      <c r="B222" s="29">
        <v>1</v>
      </c>
      <c r="C222" s="29">
        <v>4</v>
      </c>
      <c r="D222" s="29">
        <v>1</v>
      </c>
      <c r="E222" s="29">
        <v>1</v>
      </c>
      <c r="F222" s="28"/>
      <c r="G222" s="72" t="s">
        <v>70</v>
      </c>
      <c r="H222" s="17">
        <v>192</v>
      </c>
      <c r="I222" s="34">
        <f t="shared" si="23"/>
        <v>0</v>
      </c>
      <c r="J222" s="40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31">
        <v>3</v>
      </c>
      <c r="B223" s="30">
        <v>1</v>
      </c>
      <c r="C223" s="29">
        <v>4</v>
      </c>
      <c r="D223" s="29">
        <v>1</v>
      </c>
      <c r="E223" s="29">
        <v>1</v>
      </c>
      <c r="F223" s="28">
        <v>1</v>
      </c>
      <c r="G223" s="72" t="s">
        <v>70</v>
      </c>
      <c r="H223" s="17">
        <v>193</v>
      </c>
      <c r="I223" s="26">
        <v>0</v>
      </c>
      <c r="J223" s="26">
        <v>0</v>
      </c>
      <c r="K223" s="26">
        <v>0</v>
      </c>
      <c r="L223" s="26">
        <v>0</v>
      </c>
    </row>
    <row r="224" spans="1:16" ht="26.25" hidden="1" customHeight="1" collapsed="1">
      <c r="A224" s="31">
        <v>3</v>
      </c>
      <c r="B224" s="29">
        <v>1</v>
      </c>
      <c r="C224" s="29">
        <v>5</v>
      </c>
      <c r="D224" s="29"/>
      <c r="E224" s="29"/>
      <c r="F224" s="28"/>
      <c r="G224" s="27" t="s">
        <v>69</v>
      </c>
      <c r="H224" s="17">
        <v>194</v>
      </c>
      <c r="I224" s="34">
        <f t="shared" ref="I224:L225" si="24">I225</f>
        <v>0</v>
      </c>
      <c r="J224" s="34">
        <f t="shared" si="24"/>
        <v>0</v>
      </c>
      <c r="K224" s="34">
        <f t="shared" si="24"/>
        <v>0</v>
      </c>
      <c r="L224" s="34">
        <f t="shared" si="24"/>
        <v>0</v>
      </c>
    </row>
    <row r="225" spans="1:12" ht="30" hidden="1" customHeight="1" collapsed="1">
      <c r="A225" s="31">
        <v>3</v>
      </c>
      <c r="B225" s="29">
        <v>1</v>
      </c>
      <c r="C225" s="29">
        <v>5</v>
      </c>
      <c r="D225" s="29">
        <v>1</v>
      </c>
      <c r="E225" s="29"/>
      <c r="F225" s="28"/>
      <c r="G225" s="27" t="s">
        <v>69</v>
      </c>
      <c r="H225" s="17">
        <v>195</v>
      </c>
      <c r="I225" s="34">
        <f t="shared" si="24"/>
        <v>0</v>
      </c>
      <c r="J225" s="34">
        <f t="shared" si="24"/>
        <v>0</v>
      </c>
      <c r="K225" s="34">
        <f t="shared" si="24"/>
        <v>0</v>
      </c>
      <c r="L225" s="34">
        <f t="shared" si="24"/>
        <v>0</v>
      </c>
    </row>
    <row r="226" spans="1:12" ht="27" hidden="1" customHeight="1" collapsed="1">
      <c r="A226" s="31">
        <v>3</v>
      </c>
      <c r="B226" s="29">
        <v>1</v>
      </c>
      <c r="C226" s="29">
        <v>5</v>
      </c>
      <c r="D226" s="29">
        <v>1</v>
      </c>
      <c r="E226" s="29">
        <v>1</v>
      </c>
      <c r="F226" s="28"/>
      <c r="G226" s="27" t="s">
        <v>69</v>
      </c>
      <c r="H226" s="17">
        <v>196</v>
      </c>
      <c r="I226" s="34">
        <f>SUM(I227:I229)</f>
        <v>0</v>
      </c>
      <c r="J226" s="34">
        <f>SUM(J227:J229)</f>
        <v>0</v>
      </c>
      <c r="K226" s="34">
        <f>SUM(K227:K229)</f>
        <v>0</v>
      </c>
      <c r="L226" s="34">
        <f>SUM(L227:L229)</f>
        <v>0</v>
      </c>
    </row>
    <row r="227" spans="1:12" ht="21" hidden="1" customHeight="1" collapsed="1">
      <c r="A227" s="31">
        <v>3</v>
      </c>
      <c r="B227" s="29">
        <v>1</v>
      </c>
      <c r="C227" s="29">
        <v>5</v>
      </c>
      <c r="D227" s="29">
        <v>1</v>
      </c>
      <c r="E227" s="29">
        <v>1</v>
      </c>
      <c r="F227" s="28">
        <v>1</v>
      </c>
      <c r="G227" s="76" t="s">
        <v>68</v>
      </c>
      <c r="H227" s="17">
        <v>197</v>
      </c>
      <c r="I227" s="26">
        <v>0</v>
      </c>
      <c r="J227" s="26">
        <v>0</v>
      </c>
      <c r="K227" s="26">
        <v>0</v>
      </c>
      <c r="L227" s="26">
        <v>0</v>
      </c>
    </row>
    <row r="228" spans="1:12" ht="25.5" hidden="1" customHeight="1" collapsed="1">
      <c r="A228" s="31">
        <v>3</v>
      </c>
      <c r="B228" s="29">
        <v>1</v>
      </c>
      <c r="C228" s="29">
        <v>5</v>
      </c>
      <c r="D228" s="29">
        <v>1</v>
      </c>
      <c r="E228" s="29">
        <v>1</v>
      </c>
      <c r="F228" s="28">
        <v>2</v>
      </c>
      <c r="G228" s="76" t="s">
        <v>67</v>
      </c>
      <c r="H228" s="17">
        <v>198</v>
      </c>
      <c r="I228" s="26">
        <v>0</v>
      </c>
      <c r="J228" s="26">
        <v>0</v>
      </c>
      <c r="K228" s="26">
        <v>0</v>
      </c>
      <c r="L228" s="26">
        <v>0</v>
      </c>
    </row>
    <row r="229" spans="1:12" ht="28.5" hidden="1" customHeight="1" collapsed="1">
      <c r="A229" s="31">
        <v>3</v>
      </c>
      <c r="B229" s="29">
        <v>1</v>
      </c>
      <c r="C229" s="29">
        <v>5</v>
      </c>
      <c r="D229" s="29">
        <v>1</v>
      </c>
      <c r="E229" s="29">
        <v>1</v>
      </c>
      <c r="F229" s="28">
        <v>3</v>
      </c>
      <c r="G229" s="76" t="s">
        <v>66</v>
      </c>
      <c r="H229" s="17">
        <v>199</v>
      </c>
      <c r="I229" s="26">
        <v>0</v>
      </c>
      <c r="J229" s="26">
        <v>0</v>
      </c>
      <c r="K229" s="26">
        <v>0</v>
      </c>
      <c r="L229" s="26">
        <v>0</v>
      </c>
    </row>
    <row r="230" spans="1:12" s="2" customFormat="1" ht="41.25" hidden="1" customHeight="1" collapsed="1">
      <c r="A230" s="68">
        <v>3</v>
      </c>
      <c r="B230" s="67">
        <v>2</v>
      </c>
      <c r="C230" s="67"/>
      <c r="D230" s="67"/>
      <c r="E230" s="67"/>
      <c r="F230" s="66"/>
      <c r="G230" s="65" t="s">
        <v>65</v>
      </c>
      <c r="H230" s="17">
        <v>200</v>
      </c>
      <c r="I230" s="34">
        <f>SUM(I231+I263)</f>
        <v>0</v>
      </c>
      <c r="J230" s="40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37">
        <v>3</v>
      </c>
      <c r="B231" s="56">
        <v>2</v>
      </c>
      <c r="C231" s="62">
        <v>1</v>
      </c>
      <c r="D231" s="62"/>
      <c r="E231" s="62"/>
      <c r="F231" s="55"/>
      <c r="G231" s="51" t="s">
        <v>64</v>
      </c>
      <c r="H231" s="17">
        <v>201</v>
      </c>
      <c r="I231" s="54">
        <f>SUM(I232+I241+I245+I249+I253+I256+I259)</f>
        <v>0</v>
      </c>
      <c r="J231" s="75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0">
        <v>3</v>
      </c>
      <c r="B232" s="29">
        <v>2</v>
      </c>
      <c r="C232" s="29">
        <v>1</v>
      </c>
      <c r="D232" s="29">
        <v>1</v>
      </c>
      <c r="E232" s="29"/>
      <c r="F232" s="28"/>
      <c r="G232" s="27" t="s">
        <v>30</v>
      </c>
      <c r="H232" s="17">
        <v>202</v>
      </c>
      <c r="I232" s="54">
        <f>I233</f>
        <v>0</v>
      </c>
      <c r="J232" s="54">
        <f>J233</f>
        <v>0</v>
      </c>
      <c r="K232" s="54">
        <f>K233</f>
        <v>0</v>
      </c>
      <c r="L232" s="54">
        <f>L233</f>
        <v>0</v>
      </c>
    </row>
    <row r="233" spans="1:12" ht="12" hidden="1" customHeight="1" collapsed="1">
      <c r="A233" s="30">
        <v>3</v>
      </c>
      <c r="B233" s="30">
        <v>2</v>
      </c>
      <c r="C233" s="29">
        <v>1</v>
      </c>
      <c r="D233" s="29">
        <v>1</v>
      </c>
      <c r="E233" s="29">
        <v>1</v>
      </c>
      <c r="F233" s="28"/>
      <c r="G233" s="27" t="s">
        <v>29</v>
      </c>
      <c r="H233" s="17">
        <v>203</v>
      </c>
      <c r="I233" s="34">
        <f>SUM(I234:I234)</f>
        <v>0</v>
      </c>
      <c r="J233" s="40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37">
        <v>3</v>
      </c>
      <c r="B234" s="37">
        <v>2</v>
      </c>
      <c r="C234" s="62">
        <v>1</v>
      </c>
      <c r="D234" s="62">
        <v>1</v>
      </c>
      <c r="E234" s="62">
        <v>1</v>
      </c>
      <c r="F234" s="55">
        <v>1</v>
      </c>
      <c r="G234" s="51" t="s">
        <v>29</v>
      </c>
      <c r="H234" s="17">
        <v>204</v>
      </c>
      <c r="I234" s="26">
        <v>0</v>
      </c>
      <c r="J234" s="26">
        <v>0</v>
      </c>
      <c r="K234" s="26">
        <v>0</v>
      </c>
      <c r="L234" s="26">
        <v>0</v>
      </c>
    </row>
    <row r="235" spans="1:12" ht="14.25" hidden="1" customHeight="1" collapsed="1">
      <c r="A235" s="37">
        <v>3</v>
      </c>
      <c r="B235" s="62">
        <v>2</v>
      </c>
      <c r="C235" s="62">
        <v>1</v>
      </c>
      <c r="D235" s="62">
        <v>1</v>
      </c>
      <c r="E235" s="62">
        <v>2</v>
      </c>
      <c r="F235" s="55"/>
      <c r="G235" s="51" t="s">
        <v>63</v>
      </c>
      <c r="H235" s="17">
        <v>205</v>
      </c>
      <c r="I235" s="34">
        <f>SUM(I236:I237)</f>
        <v>0</v>
      </c>
      <c r="J235" s="34">
        <f>SUM(J236:J237)</f>
        <v>0</v>
      </c>
      <c r="K235" s="34">
        <f>SUM(K236:K237)</f>
        <v>0</v>
      </c>
      <c r="L235" s="34">
        <f>SUM(L236:L237)</f>
        <v>0</v>
      </c>
    </row>
    <row r="236" spans="1:12" ht="14.25" hidden="1" customHeight="1" collapsed="1">
      <c r="A236" s="37">
        <v>3</v>
      </c>
      <c r="B236" s="62">
        <v>2</v>
      </c>
      <c r="C236" s="62">
        <v>1</v>
      </c>
      <c r="D236" s="62">
        <v>1</v>
      </c>
      <c r="E236" s="62">
        <v>2</v>
      </c>
      <c r="F236" s="55">
        <v>1</v>
      </c>
      <c r="G236" s="51" t="s">
        <v>27</v>
      </c>
      <c r="H236" s="17">
        <v>206</v>
      </c>
      <c r="I236" s="26">
        <v>0</v>
      </c>
      <c r="J236" s="26">
        <v>0</v>
      </c>
      <c r="K236" s="26">
        <v>0</v>
      </c>
      <c r="L236" s="26">
        <v>0</v>
      </c>
    </row>
    <row r="237" spans="1:12" ht="14.25" hidden="1" customHeight="1" collapsed="1">
      <c r="A237" s="37">
        <v>3</v>
      </c>
      <c r="B237" s="62">
        <v>2</v>
      </c>
      <c r="C237" s="62">
        <v>1</v>
      </c>
      <c r="D237" s="62">
        <v>1</v>
      </c>
      <c r="E237" s="62">
        <v>2</v>
      </c>
      <c r="F237" s="55">
        <v>2</v>
      </c>
      <c r="G237" s="51" t="s">
        <v>26</v>
      </c>
      <c r="H237" s="17">
        <v>207</v>
      </c>
      <c r="I237" s="26">
        <v>0</v>
      </c>
      <c r="J237" s="26">
        <v>0</v>
      </c>
      <c r="K237" s="26">
        <v>0</v>
      </c>
      <c r="L237" s="26">
        <v>0</v>
      </c>
    </row>
    <row r="238" spans="1:12" ht="14.25" hidden="1" customHeight="1" collapsed="1">
      <c r="A238" s="37">
        <v>3</v>
      </c>
      <c r="B238" s="62">
        <v>2</v>
      </c>
      <c r="C238" s="62">
        <v>1</v>
      </c>
      <c r="D238" s="62">
        <v>1</v>
      </c>
      <c r="E238" s="62">
        <v>3</v>
      </c>
      <c r="F238" s="74"/>
      <c r="G238" s="51" t="s">
        <v>25</v>
      </c>
      <c r="H238" s="17">
        <v>208</v>
      </c>
      <c r="I238" s="34">
        <f>SUM(I239:I240)</f>
        <v>0</v>
      </c>
      <c r="J238" s="34">
        <f>SUM(J239:J240)</f>
        <v>0</v>
      </c>
      <c r="K238" s="34">
        <f>SUM(K239:K240)</f>
        <v>0</v>
      </c>
      <c r="L238" s="34">
        <f>SUM(L239:L240)</f>
        <v>0</v>
      </c>
    </row>
    <row r="239" spans="1:12" ht="14.25" hidden="1" customHeight="1" collapsed="1">
      <c r="A239" s="37">
        <v>3</v>
      </c>
      <c r="B239" s="62">
        <v>2</v>
      </c>
      <c r="C239" s="62">
        <v>1</v>
      </c>
      <c r="D239" s="62">
        <v>1</v>
      </c>
      <c r="E239" s="62">
        <v>3</v>
      </c>
      <c r="F239" s="55">
        <v>1</v>
      </c>
      <c r="G239" s="51" t="s">
        <v>24</v>
      </c>
      <c r="H239" s="17">
        <v>209</v>
      </c>
      <c r="I239" s="26">
        <v>0</v>
      </c>
      <c r="J239" s="26">
        <v>0</v>
      </c>
      <c r="K239" s="26">
        <v>0</v>
      </c>
      <c r="L239" s="26">
        <v>0</v>
      </c>
    </row>
    <row r="240" spans="1:12" ht="14.25" hidden="1" customHeight="1" collapsed="1">
      <c r="A240" s="37">
        <v>3</v>
      </c>
      <c r="B240" s="62">
        <v>2</v>
      </c>
      <c r="C240" s="62">
        <v>1</v>
      </c>
      <c r="D240" s="62">
        <v>1</v>
      </c>
      <c r="E240" s="62">
        <v>3</v>
      </c>
      <c r="F240" s="55">
        <v>2</v>
      </c>
      <c r="G240" s="51" t="s">
        <v>62</v>
      </c>
      <c r="H240" s="17">
        <v>210</v>
      </c>
      <c r="I240" s="26">
        <v>0</v>
      </c>
      <c r="J240" s="26">
        <v>0</v>
      </c>
      <c r="K240" s="26">
        <v>0</v>
      </c>
      <c r="L240" s="26">
        <v>0</v>
      </c>
    </row>
    <row r="241" spans="1:12" ht="27" hidden="1" customHeight="1" collapsed="1">
      <c r="A241" s="30">
        <v>3</v>
      </c>
      <c r="B241" s="29">
        <v>2</v>
      </c>
      <c r="C241" s="29">
        <v>1</v>
      </c>
      <c r="D241" s="29">
        <v>2</v>
      </c>
      <c r="E241" s="29"/>
      <c r="F241" s="28"/>
      <c r="G241" s="27" t="s">
        <v>61</v>
      </c>
      <c r="H241" s="17">
        <v>211</v>
      </c>
      <c r="I241" s="34">
        <f>I242</f>
        <v>0</v>
      </c>
      <c r="J241" s="34">
        <f>J242</f>
        <v>0</v>
      </c>
      <c r="K241" s="34">
        <f>K242</f>
        <v>0</v>
      </c>
      <c r="L241" s="34">
        <f>L242</f>
        <v>0</v>
      </c>
    </row>
    <row r="242" spans="1:12" ht="14.25" hidden="1" customHeight="1" collapsed="1">
      <c r="A242" s="30">
        <v>3</v>
      </c>
      <c r="B242" s="29">
        <v>2</v>
      </c>
      <c r="C242" s="29">
        <v>1</v>
      </c>
      <c r="D242" s="29">
        <v>2</v>
      </c>
      <c r="E242" s="29">
        <v>1</v>
      </c>
      <c r="F242" s="28"/>
      <c r="G242" s="27" t="s">
        <v>61</v>
      </c>
      <c r="H242" s="17">
        <v>212</v>
      </c>
      <c r="I242" s="34">
        <f>SUM(I243:I244)</f>
        <v>0</v>
      </c>
      <c r="J242" s="40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37">
        <v>3</v>
      </c>
      <c r="B243" s="56">
        <v>2</v>
      </c>
      <c r="C243" s="62">
        <v>1</v>
      </c>
      <c r="D243" s="62">
        <v>2</v>
      </c>
      <c r="E243" s="62">
        <v>1</v>
      </c>
      <c r="F243" s="55">
        <v>1</v>
      </c>
      <c r="G243" s="51" t="s">
        <v>60</v>
      </c>
      <c r="H243" s="17">
        <v>213</v>
      </c>
      <c r="I243" s="26">
        <v>0</v>
      </c>
      <c r="J243" s="26">
        <v>0</v>
      </c>
      <c r="K243" s="26">
        <v>0</v>
      </c>
      <c r="L243" s="26">
        <v>0</v>
      </c>
    </row>
    <row r="244" spans="1:12" ht="25.5" hidden="1" customHeight="1" collapsed="1">
      <c r="A244" s="30">
        <v>3</v>
      </c>
      <c r="B244" s="29">
        <v>2</v>
      </c>
      <c r="C244" s="29">
        <v>1</v>
      </c>
      <c r="D244" s="29">
        <v>2</v>
      </c>
      <c r="E244" s="29">
        <v>1</v>
      </c>
      <c r="F244" s="28">
        <v>2</v>
      </c>
      <c r="G244" s="27" t="s">
        <v>59</v>
      </c>
      <c r="H244" s="17">
        <v>214</v>
      </c>
      <c r="I244" s="26">
        <v>0</v>
      </c>
      <c r="J244" s="26">
        <v>0</v>
      </c>
      <c r="K244" s="26">
        <v>0</v>
      </c>
      <c r="L244" s="26">
        <v>0</v>
      </c>
    </row>
    <row r="245" spans="1:12" ht="26.25" hidden="1" customHeight="1" collapsed="1">
      <c r="A245" s="47">
        <v>3</v>
      </c>
      <c r="B245" s="46">
        <v>2</v>
      </c>
      <c r="C245" s="46">
        <v>1</v>
      </c>
      <c r="D245" s="46">
        <v>3</v>
      </c>
      <c r="E245" s="46"/>
      <c r="F245" s="45"/>
      <c r="G245" s="72" t="s">
        <v>58</v>
      </c>
      <c r="H245" s="17">
        <v>215</v>
      </c>
      <c r="I245" s="44">
        <f>I246</f>
        <v>0</v>
      </c>
      <c r="J245" s="43">
        <f>J246</f>
        <v>0</v>
      </c>
      <c r="K245" s="42">
        <f>K246</f>
        <v>0</v>
      </c>
      <c r="L245" s="42">
        <f>L246</f>
        <v>0</v>
      </c>
    </row>
    <row r="246" spans="1:12" ht="29.25" hidden="1" customHeight="1" collapsed="1">
      <c r="A246" s="30">
        <v>3</v>
      </c>
      <c r="B246" s="29">
        <v>2</v>
      </c>
      <c r="C246" s="29">
        <v>1</v>
      </c>
      <c r="D246" s="29">
        <v>3</v>
      </c>
      <c r="E246" s="29">
        <v>1</v>
      </c>
      <c r="F246" s="28"/>
      <c r="G246" s="72" t="s">
        <v>58</v>
      </c>
      <c r="H246" s="17">
        <v>216</v>
      </c>
      <c r="I246" s="34">
        <f>I247+I248</f>
        <v>0</v>
      </c>
      <c r="J246" s="34">
        <f>J247+J248</f>
        <v>0</v>
      </c>
      <c r="K246" s="34">
        <f>K247+K248</f>
        <v>0</v>
      </c>
      <c r="L246" s="34">
        <f>L247+L248</f>
        <v>0</v>
      </c>
    </row>
    <row r="247" spans="1:12" ht="30" hidden="1" customHeight="1" collapsed="1">
      <c r="A247" s="30">
        <v>3</v>
      </c>
      <c r="B247" s="29">
        <v>2</v>
      </c>
      <c r="C247" s="29">
        <v>1</v>
      </c>
      <c r="D247" s="29">
        <v>3</v>
      </c>
      <c r="E247" s="29">
        <v>1</v>
      </c>
      <c r="F247" s="28">
        <v>1</v>
      </c>
      <c r="G247" s="27" t="s">
        <v>57</v>
      </c>
      <c r="H247" s="17">
        <v>217</v>
      </c>
      <c r="I247" s="26">
        <v>0</v>
      </c>
      <c r="J247" s="26">
        <v>0</v>
      </c>
      <c r="K247" s="26">
        <v>0</v>
      </c>
      <c r="L247" s="26">
        <v>0</v>
      </c>
    </row>
    <row r="248" spans="1:12" ht="27.75" hidden="1" customHeight="1" collapsed="1">
      <c r="A248" s="30">
        <v>3</v>
      </c>
      <c r="B248" s="29">
        <v>2</v>
      </c>
      <c r="C248" s="29">
        <v>1</v>
      </c>
      <c r="D248" s="29">
        <v>3</v>
      </c>
      <c r="E248" s="29">
        <v>1</v>
      </c>
      <c r="F248" s="28">
        <v>2</v>
      </c>
      <c r="G248" s="27" t="s">
        <v>56</v>
      </c>
      <c r="H248" s="17">
        <v>218</v>
      </c>
      <c r="I248" s="33">
        <v>0</v>
      </c>
      <c r="J248" s="73">
        <v>0</v>
      </c>
      <c r="K248" s="33">
        <v>0</v>
      </c>
      <c r="L248" s="33">
        <v>0</v>
      </c>
    </row>
    <row r="249" spans="1:12" ht="12" hidden="1" customHeight="1" collapsed="1">
      <c r="A249" s="30">
        <v>3</v>
      </c>
      <c r="B249" s="29">
        <v>2</v>
      </c>
      <c r="C249" s="29">
        <v>1</v>
      </c>
      <c r="D249" s="29">
        <v>4</v>
      </c>
      <c r="E249" s="29"/>
      <c r="F249" s="28"/>
      <c r="G249" s="27" t="s">
        <v>55</v>
      </c>
      <c r="H249" s="17">
        <v>219</v>
      </c>
      <c r="I249" s="34">
        <f>I250</f>
        <v>0</v>
      </c>
      <c r="J249" s="39">
        <f>J250</f>
        <v>0</v>
      </c>
      <c r="K249" s="34">
        <f>K250</f>
        <v>0</v>
      </c>
      <c r="L249" s="39">
        <f>L250</f>
        <v>0</v>
      </c>
    </row>
    <row r="250" spans="1:12" ht="14.25" hidden="1" customHeight="1" collapsed="1">
      <c r="A250" s="47">
        <v>3</v>
      </c>
      <c r="B250" s="46">
        <v>2</v>
      </c>
      <c r="C250" s="46">
        <v>1</v>
      </c>
      <c r="D250" s="46">
        <v>4</v>
      </c>
      <c r="E250" s="46">
        <v>1</v>
      </c>
      <c r="F250" s="45"/>
      <c r="G250" s="72" t="s">
        <v>55</v>
      </c>
      <c r="H250" s="17">
        <v>220</v>
      </c>
      <c r="I250" s="44">
        <f>SUM(I251:I252)</f>
        <v>0</v>
      </c>
      <c r="J250" s="43">
        <f>SUM(J251:J252)</f>
        <v>0</v>
      </c>
      <c r="K250" s="42">
        <f>SUM(K251:K252)</f>
        <v>0</v>
      </c>
      <c r="L250" s="42">
        <f>SUM(L251:L252)</f>
        <v>0</v>
      </c>
    </row>
    <row r="251" spans="1:12" ht="25.5" hidden="1" customHeight="1" collapsed="1">
      <c r="A251" s="30">
        <v>3</v>
      </c>
      <c r="B251" s="29">
        <v>2</v>
      </c>
      <c r="C251" s="29">
        <v>1</v>
      </c>
      <c r="D251" s="29">
        <v>4</v>
      </c>
      <c r="E251" s="29">
        <v>1</v>
      </c>
      <c r="F251" s="28">
        <v>1</v>
      </c>
      <c r="G251" s="27" t="s">
        <v>54</v>
      </c>
      <c r="H251" s="17">
        <v>221</v>
      </c>
      <c r="I251" s="26">
        <v>0</v>
      </c>
      <c r="J251" s="26">
        <v>0</v>
      </c>
      <c r="K251" s="26">
        <v>0</v>
      </c>
      <c r="L251" s="26">
        <v>0</v>
      </c>
    </row>
    <row r="252" spans="1:12" ht="18.75" hidden="1" customHeight="1" collapsed="1">
      <c r="A252" s="30">
        <v>3</v>
      </c>
      <c r="B252" s="29">
        <v>2</v>
      </c>
      <c r="C252" s="29">
        <v>1</v>
      </c>
      <c r="D252" s="29">
        <v>4</v>
      </c>
      <c r="E252" s="29">
        <v>1</v>
      </c>
      <c r="F252" s="28">
        <v>2</v>
      </c>
      <c r="G252" s="27" t="s">
        <v>53</v>
      </c>
      <c r="H252" s="17">
        <v>222</v>
      </c>
      <c r="I252" s="26">
        <v>0</v>
      </c>
      <c r="J252" s="26">
        <v>0</v>
      </c>
      <c r="K252" s="26">
        <v>0</v>
      </c>
      <c r="L252" s="26">
        <v>0</v>
      </c>
    </row>
    <row r="253" spans="1:12" hidden="1" collapsed="1">
      <c r="A253" s="30">
        <v>3</v>
      </c>
      <c r="B253" s="29">
        <v>2</v>
      </c>
      <c r="C253" s="29">
        <v>1</v>
      </c>
      <c r="D253" s="29">
        <v>5</v>
      </c>
      <c r="E253" s="29"/>
      <c r="F253" s="28"/>
      <c r="G253" s="27" t="s">
        <v>52</v>
      </c>
      <c r="H253" s="17">
        <v>223</v>
      </c>
      <c r="I253" s="34">
        <f t="shared" ref="I253:L254" si="25">I254</f>
        <v>0</v>
      </c>
      <c r="J253" s="40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30">
        <v>3</v>
      </c>
      <c r="B254" s="29">
        <v>2</v>
      </c>
      <c r="C254" s="29">
        <v>1</v>
      </c>
      <c r="D254" s="29">
        <v>5</v>
      </c>
      <c r="E254" s="29">
        <v>1</v>
      </c>
      <c r="F254" s="28"/>
      <c r="G254" s="27" t="s">
        <v>52</v>
      </c>
      <c r="H254" s="17">
        <v>224</v>
      </c>
      <c r="I254" s="39">
        <f t="shared" si="25"/>
        <v>0</v>
      </c>
      <c r="J254" s="40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56">
        <v>3</v>
      </c>
      <c r="B255" s="62">
        <v>2</v>
      </c>
      <c r="C255" s="62">
        <v>1</v>
      </c>
      <c r="D255" s="62">
        <v>5</v>
      </c>
      <c r="E255" s="62">
        <v>1</v>
      </c>
      <c r="F255" s="55">
        <v>1</v>
      </c>
      <c r="G255" s="27" t="s">
        <v>52</v>
      </c>
      <c r="H255" s="17">
        <v>225</v>
      </c>
      <c r="I255" s="33">
        <v>0</v>
      </c>
      <c r="J255" s="33">
        <v>0</v>
      </c>
      <c r="K255" s="33">
        <v>0</v>
      </c>
      <c r="L255" s="33">
        <v>0</v>
      </c>
    </row>
    <row r="256" spans="1:12" hidden="1" collapsed="1">
      <c r="A256" s="30">
        <v>3</v>
      </c>
      <c r="B256" s="29">
        <v>2</v>
      </c>
      <c r="C256" s="29">
        <v>1</v>
      </c>
      <c r="D256" s="29">
        <v>6</v>
      </c>
      <c r="E256" s="29"/>
      <c r="F256" s="28"/>
      <c r="G256" s="27" t="s">
        <v>12</v>
      </c>
      <c r="H256" s="17">
        <v>226</v>
      </c>
      <c r="I256" s="34">
        <f t="shared" ref="I256:L257" si="26">I257</f>
        <v>0</v>
      </c>
      <c r="J256" s="40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30">
        <v>3</v>
      </c>
      <c r="B257" s="30">
        <v>2</v>
      </c>
      <c r="C257" s="29">
        <v>1</v>
      </c>
      <c r="D257" s="29">
        <v>6</v>
      </c>
      <c r="E257" s="29">
        <v>1</v>
      </c>
      <c r="F257" s="28"/>
      <c r="G257" s="27" t="s">
        <v>12</v>
      </c>
      <c r="H257" s="17">
        <v>227</v>
      </c>
      <c r="I257" s="34">
        <f t="shared" si="26"/>
        <v>0</v>
      </c>
      <c r="J257" s="40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7">
        <v>3</v>
      </c>
      <c r="B258" s="47">
        <v>2</v>
      </c>
      <c r="C258" s="29">
        <v>1</v>
      </c>
      <c r="D258" s="29">
        <v>6</v>
      </c>
      <c r="E258" s="29">
        <v>1</v>
      </c>
      <c r="F258" s="28">
        <v>1</v>
      </c>
      <c r="G258" s="27" t="s">
        <v>12</v>
      </c>
      <c r="H258" s="17">
        <v>228</v>
      </c>
      <c r="I258" s="33">
        <v>0</v>
      </c>
      <c r="J258" s="33">
        <v>0</v>
      </c>
      <c r="K258" s="33">
        <v>0</v>
      </c>
      <c r="L258" s="33">
        <v>0</v>
      </c>
    </row>
    <row r="259" spans="1:12" ht="13.5" hidden="1" customHeight="1" collapsed="1">
      <c r="A259" s="30">
        <v>3</v>
      </c>
      <c r="B259" s="30">
        <v>2</v>
      </c>
      <c r="C259" s="29">
        <v>1</v>
      </c>
      <c r="D259" s="29">
        <v>7</v>
      </c>
      <c r="E259" s="29"/>
      <c r="F259" s="28"/>
      <c r="G259" s="27" t="s">
        <v>40</v>
      </c>
      <c r="H259" s="17">
        <v>229</v>
      </c>
      <c r="I259" s="34">
        <f>I260</f>
        <v>0</v>
      </c>
      <c r="J259" s="40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30">
        <v>3</v>
      </c>
      <c r="B260" s="29">
        <v>2</v>
      </c>
      <c r="C260" s="29">
        <v>1</v>
      </c>
      <c r="D260" s="29">
        <v>7</v>
      </c>
      <c r="E260" s="29">
        <v>1</v>
      </c>
      <c r="F260" s="28"/>
      <c r="G260" s="27" t="s">
        <v>40</v>
      </c>
      <c r="H260" s="17">
        <v>230</v>
      </c>
      <c r="I260" s="34">
        <f>I261+I262</f>
        <v>0</v>
      </c>
      <c r="J260" s="34">
        <f>J261+J262</f>
        <v>0</v>
      </c>
      <c r="K260" s="34">
        <f>K261+K262</f>
        <v>0</v>
      </c>
      <c r="L260" s="34">
        <f>L261+L262</f>
        <v>0</v>
      </c>
    </row>
    <row r="261" spans="1:12" ht="27" hidden="1" customHeight="1" collapsed="1">
      <c r="A261" s="30">
        <v>3</v>
      </c>
      <c r="B261" s="29">
        <v>2</v>
      </c>
      <c r="C261" s="29">
        <v>1</v>
      </c>
      <c r="D261" s="29">
        <v>7</v>
      </c>
      <c r="E261" s="29">
        <v>1</v>
      </c>
      <c r="F261" s="28">
        <v>1</v>
      </c>
      <c r="G261" s="27" t="s">
        <v>39</v>
      </c>
      <c r="H261" s="17">
        <v>231</v>
      </c>
      <c r="I261" s="63">
        <v>0</v>
      </c>
      <c r="J261" s="26">
        <v>0</v>
      </c>
      <c r="K261" s="26">
        <v>0</v>
      </c>
      <c r="L261" s="26">
        <v>0</v>
      </c>
    </row>
    <row r="262" spans="1:12" ht="24.75" hidden="1" customHeight="1" collapsed="1">
      <c r="A262" s="30">
        <v>3</v>
      </c>
      <c r="B262" s="29">
        <v>2</v>
      </c>
      <c r="C262" s="29">
        <v>1</v>
      </c>
      <c r="D262" s="29">
        <v>7</v>
      </c>
      <c r="E262" s="29">
        <v>1</v>
      </c>
      <c r="F262" s="28">
        <v>2</v>
      </c>
      <c r="G262" s="27" t="s">
        <v>38</v>
      </c>
      <c r="H262" s="17">
        <v>232</v>
      </c>
      <c r="I262" s="26">
        <v>0</v>
      </c>
      <c r="J262" s="26">
        <v>0</v>
      </c>
      <c r="K262" s="26">
        <v>0</v>
      </c>
      <c r="L262" s="26">
        <v>0</v>
      </c>
    </row>
    <row r="263" spans="1:12" ht="38.25" hidden="1" customHeight="1" collapsed="1">
      <c r="A263" s="30">
        <v>3</v>
      </c>
      <c r="B263" s="29">
        <v>2</v>
      </c>
      <c r="C263" s="29">
        <v>2</v>
      </c>
      <c r="D263" s="71"/>
      <c r="E263" s="71"/>
      <c r="F263" s="70"/>
      <c r="G263" s="27" t="s">
        <v>51</v>
      </c>
      <c r="H263" s="17">
        <v>233</v>
      </c>
      <c r="I263" s="34">
        <f>SUM(I264+I273+I277+I281+I285+I288+I291)</f>
        <v>0</v>
      </c>
      <c r="J263" s="40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30">
        <v>3</v>
      </c>
      <c r="B264" s="29">
        <v>2</v>
      </c>
      <c r="C264" s="29">
        <v>2</v>
      </c>
      <c r="D264" s="29">
        <v>1</v>
      </c>
      <c r="E264" s="29"/>
      <c r="F264" s="28"/>
      <c r="G264" s="27" t="s">
        <v>35</v>
      </c>
      <c r="H264" s="17">
        <v>234</v>
      </c>
      <c r="I264" s="34">
        <f>I265</f>
        <v>0</v>
      </c>
      <c r="J264" s="34">
        <f>J265</f>
        <v>0</v>
      </c>
      <c r="K264" s="34">
        <f>K265</f>
        <v>0</v>
      </c>
      <c r="L264" s="34">
        <f>L265</f>
        <v>0</v>
      </c>
    </row>
    <row r="265" spans="1:12" hidden="1" collapsed="1">
      <c r="A265" s="31">
        <v>3</v>
      </c>
      <c r="B265" s="30">
        <v>2</v>
      </c>
      <c r="C265" s="29">
        <v>2</v>
      </c>
      <c r="D265" s="29">
        <v>1</v>
      </c>
      <c r="E265" s="29">
        <v>1</v>
      </c>
      <c r="F265" s="28"/>
      <c r="G265" s="27" t="s">
        <v>29</v>
      </c>
      <c r="H265" s="17">
        <v>235</v>
      </c>
      <c r="I265" s="34">
        <f>SUM(I266)</f>
        <v>0</v>
      </c>
      <c r="J265" s="34">
        <f>SUM(J266)</f>
        <v>0</v>
      </c>
      <c r="K265" s="34">
        <f>SUM(K266)</f>
        <v>0</v>
      </c>
      <c r="L265" s="34">
        <f>SUM(L266)</f>
        <v>0</v>
      </c>
    </row>
    <row r="266" spans="1:12" hidden="1" collapsed="1">
      <c r="A266" s="31">
        <v>3</v>
      </c>
      <c r="B266" s="30">
        <v>2</v>
      </c>
      <c r="C266" s="29">
        <v>2</v>
      </c>
      <c r="D266" s="29">
        <v>1</v>
      </c>
      <c r="E266" s="29">
        <v>1</v>
      </c>
      <c r="F266" s="28">
        <v>1</v>
      </c>
      <c r="G266" s="27" t="s">
        <v>29</v>
      </c>
      <c r="H266" s="17">
        <v>236</v>
      </c>
      <c r="I266" s="26">
        <v>0</v>
      </c>
      <c r="J266" s="26">
        <v>0</v>
      </c>
      <c r="K266" s="26">
        <v>0</v>
      </c>
      <c r="L266" s="26">
        <v>0</v>
      </c>
    </row>
    <row r="267" spans="1:12" ht="15" hidden="1" customHeight="1" collapsed="1">
      <c r="A267" s="31">
        <v>3</v>
      </c>
      <c r="B267" s="30">
        <v>2</v>
      </c>
      <c r="C267" s="29">
        <v>2</v>
      </c>
      <c r="D267" s="29">
        <v>1</v>
      </c>
      <c r="E267" s="29">
        <v>2</v>
      </c>
      <c r="F267" s="28"/>
      <c r="G267" s="27" t="s">
        <v>28</v>
      </c>
      <c r="H267" s="17">
        <v>237</v>
      </c>
      <c r="I267" s="34">
        <f>SUM(I268:I269)</f>
        <v>0</v>
      </c>
      <c r="J267" s="34">
        <f>SUM(J268:J269)</f>
        <v>0</v>
      </c>
      <c r="K267" s="34">
        <f>SUM(K268:K269)</f>
        <v>0</v>
      </c>
      <c r="L267" s="34">
        <f>SUM(L268:L269)</f>
        <v>0</v>
      </c>
    </row>
    <row r="268" spans="1:12" ht="15" hidden="1" customHeight="1" collapsed="1">
      <c r="A268" s="31">
        <v>3</v>
      </c>
      <c r="B268" s="30">
        <v>2</v>
      </c>
      <c r="C268" s="29">
        <v>2</v>
      </c>
      <c r="D268" s="29">
        <v>1</v>
      </c>
      <c r="E268" s="29">
        <v>2</v>
      </c>
      <c r="F268" s="28">
        <v>1</v>
      </c>
      <c r="G268" s="27" t="s">
        <v>27</v>
      </c>
      <c r="H268" s="17">
        <v>238</v>
      </c>
      <c r="I268" s="26">
        <v>0</v>
      </c>
      <c r="J268" s="63">
        <v>0</v>
      </c>
      <c r="K268" s="26">
        <v>0</v>
      </c>
      <c r="L268" s="26">
        <v>0</v>
      </c>
    </row>
    <row r="269" spans="1:12" ht="15" hidden="1" customHeight="1" collapsed="1">
      <c r="A269" s="31">
        <v>3</v>
      </c>
      <c r="B269" s="30">
        <v>2</v>
      </c>
      <c r="C269" s="29">
        <v>2</v>
      </c>
      <c r="D269" s="29">
        <v>1</v>
      </c>
      <c r="E269" s="29">
        <v>2</v>
      </c>
      <c r="F269" s="28">
        <v>2</v>
      </c>
      <c r="G269" s="27" t="s">
        <v>26</v>
      </c>
      <c r="H269" s="17">
        <v>239</v>
      </c>
      <c r="I269" s="26">
        <v>0</v>
      </c>
      <c r="J269" s="63">
        <v>0</v>
      </c>
      <c r="K269" s="26">
        <v>0</v>
      </c>
      <c r="L269" s="26">
        <v>0</v>
      </c>
    </row>
    <row r="270" spans="1:12" ht="15" hidden="1" customHeight="1" collapsed="1">
      <c r="A270" s="31">
        <v>3</v>
      </c>
      <c r="B270" s="30">
        <v>2</v>
      </c>
      <c r="C270" s="29">
        <v>2</v>
      </c>
      <c r="D270" s="29">
        <v>1</v>
      </c>
      <c r="E270" s="29">
        <v>3</v>
      </c>
      <c r="F270" s="28"/>
      <c r="G270" s="27" t="s">
        <v>25</v>
      </c>
      <c r="H270" s="17">
        <v>240</v>
      </c>
      <c r="I270" s="34">
        <f>SUM(I271:I272)</f>
        <v>0</v>
      </c>
      <c r="J270" s="34">
        <f>SUM(J271:J272)</f>
        <v>0</v>
      </c>
      <c r="K270" s="34">
        <f>SUM(K271:K272)</f>
        <v>0</v>
      </c>
      <c r="L270" s="34">
        <f>SUM(L271:L272)</f>
        <v>0</v>
      </c>
    </row>
    <row r="271" spans="1:12" ht="15" hidden="1" customHeight="1" collapsed="1">
      <c r="A271" s="31">
        <v>3</v>
      </c>
      <c r="B271" s="30">
        <v>2</v>
      </c>
      <c r="C271" s="29">
        <v>2</v>
      </c>
      <c r="D271" s="29">
        <v>1</v>
      </c>
      <c r="E271" s="29">
        <v>3</v>
      </c>
      <c r="F271" s="28">
        <v>1</v>
      </c>
      <c r="G271" s="27" t="s">
        <v>24</v>
      </c>
      <c r="H271" s="17">
        <v>241</v>
      </c>
      <c r="I271" s="26">
        <v>0</v>
      </c>
      <c r="J271" s="63">
        <v>0</v>
      </c>
      <c r="K271" s="26">
        <v>0</v>
      </c>
      <c r="L271" s="26">
        <v>0</v>
      </c>
    </row>
    <row r="272" spans="1:12" ht="15" hidden="1" customHeight="1" collapsed="1">
      <c r="A272" s="31">
        <v>3</v>
      </c>
      <c r="B272" s="30">
        <v>2</v>
      </c>
      <c r="C272" s="29">
        <v>2</v>
      </c>
      <c r="D272" s="29">
        <v>1</v>
      </c>
      <c r="E272" s="29">
        <v>3</v>
      </c>
      <c r="F272" s="28">
        <v>2</v>
      </c>
      <c r="G272" s="27" t="s">
        <v>23</v>
      </c>
      <c r="H272" s="17">
        <v>242</v>
      </c>
      <c r="I272" s="26">
        <v>0</v>
      </c>
      <c r="J272" s="63">
        <v>0</v>
      </c>
      <c r="K272" s="26">
        <v>0</v>
      </c>
      <c r="L272" s="26">
        <v>0</v>
      </c>
    </row>
    <row r="273" spans="1:12" ht="25.5" hidden="1" customHeight="1" collapsed="1">
      <c r="A273" s="31">
        <v>3</v>
      </c>
      <c r="B273" s="30">
        <v>2</v>
      </c>
      <c r="C273" s="29">
        <v>2</v>
      </c>
      <c r="D273" s="29">
        <v>2</v>
      </c>
      <c r="E273" s="29"/>
      <c r="F273" s="28"/>
      <c r="G273" s="27" t="s">
        <v>50</v>
      </c>
      <c r="H273" s="17">
        <v>243</v>
      </c>
      <c r="I273" s="34">
        <f>I274</f>
        <v>0</v>
      </c>
      <c r="J273" s="39">
        <f>J274</f>
        <v>0</v>
      </c>
      <c r="K273" s="34">
        <f>K274</f>
        <v>0</v>
      </c>
      <c r="L273" s="39">
        <f>L274</f>
        <v>0</v>
      </c>
    </row>
    <row r="274" spans="1:12" ht="20.25" hidden="1" customHeight="1" collapsed="1">
      <c r="A274" s="30">
        <v>3</v>
      </c>
      <c r="B274" s="29">
        <v>2</v>
      </c>
      <c r="C274" s="46">
        <v>2</v>
      </c>
      <c r="D274" s="46">
        <v>2</v>
      </c>
      <c r="E274" s="46">
        <v>1</v>
      </c>
      <c r="F274" s="45"/>
      <c r="G274" s="27" t="s">
        <v>50</v>
      </c>
      <c r="H274" s="17">
        <v>244</v>
      </c>
      <c r="I274" s="44">
        <f>SUM(I275:I276)</f>
        <v>0</v>
      </c>
      <c r="J274" s="43">
        <f>SUM(J275:J276)</f>
        <v>0</v>
      </c>
      <c r="K274" s="42">
        <f>SUM(K275:K276)</f>
        <v>0</v>
      </c>
      <c r="L274" s="42">
        <f>SUM(L275:L276)</f>
        <v>0</v>
      </c>
    </row>
    <row r="275" spans="1:12" ht="25.5" hidden="1" customHeight="1" collapsed="1">
      <c r="A275" s="30">
        <v>3</v>
      </c>
      <c r="B275" s="29">
        <v>2</v>
      </c>
      <c r="C275" s="29">
        <v>2</v>
      </c>
      <c r="D275" s="29">
        <v>2</v>
      </c>
      <c r="E275" s="29">
        <v>1</v>
      </c>
      <c r="F275" s="28">
        <v>1</v>
      </c>
      <c r="G275" s="27" t="s">
        <v>49</v>
      </c>
      <c r="H275" s="17">
        <v>245</v>
      </c>
      <c r="I275" s="26">
        <v>0</v>
      </c>
      <c r="J275" s="26">
        <v>0</v>
      </c>
      <c r="K275" s="26">
        <v>0</v>
      </c>
      <c r="L275" s="26">
        <v>0</v>
      </c>
    </row>
    <row r="276" spans="1:12" ht="25.5" hidden="1" customHeight="1" collapsed="1">
      <c r="A276" s="30">
        <v>3</v>
      </c>
      <c r="B276" s="29">
        <v>2</v>
      </c>
      <c r="C276" s="29">
        <v>2</v>
      </c>
      <c r="D276" s="29">
        <v>2</v>
      </c>
      <c r="E276" s="29">
        <v>1</v>
      </c>
      <c r="F276" s="28">
        <v>2</v>
      </c>
      <c r="G276" s="31" t="s">
        <v>48</v>
      </c>
      <c r="H276" s="17">
        <v>246</v>
      </c>
      <c r="I276" s="26">
        <v>0</v>
      </c>
      <c r="J276" s="26">
        <v>0</v>
      </c>
      <c r="K276" s="26">
        <v>0</v>
      </c>
      <c r="L276" s="26">
        <v>0</v>
      </c>
    </row>
    <row r="277" spans="1:12" ht="25.5" hidden="1" customHeight="1" collapsed="1">
      <c r="A277" s="30">
        <v>3</v>
      </c>
      <c r="B277" s="29">
        <v>2</v>
      </c>
      <c r="C277" s="29">
        <v>2</v>
      </c>
      <c r="D277" s="29">
        <v>3</v>
      </c>
      <c r="E277" s="29"/>
      <c r="F277" s="28"/>
      <c r="G277" s="27" t="s">
        <v>47</v>
      </c>
      <c r="H277" s="17">
        <v>247</v>
      </c>
      <c r="I277" s="34">
        <f>I278</f>
        <v>0</v>
      </c>
      <c r="J277" s="40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7">
        <v>3</v>
      </c>
      <c r="B278" s="29">
        <v>2</v>
      </c>
      <c r="C278" s="29">
        <v>2</v>
      </c>
      <c r="D278" s="29">
        <v>3</v>
      </c>
      <c r="E278" s="29">
        <v>1</v>
      </c>
      <c r="F278" s="28"/>
      <c r="G278" s="27" t="s">
        <v>47</v>
      </c>
      <c r="H278" s="17">
        <v>248</v>
      </c>
      <c r="I278" s="34">
        <f>I279+I280</f>
        <v>0</v>
      </c>
      <c r="J278" s="34">
        <f>J279+J280</f>
        <v>0</v>
      </c>
      <c r="K278" s="34">
        <f>K279+K280</f>
        <v>0</v>
      </c>
      <c r="L278" s="34">
        <f>L279+L280</f>
        <v>0</v>
      </c>
    </row>
    <row r="279" spans="1:12" ht="31.5" hidden="1" customHeight="1" collapsed="1">
      <c r="A279" s="47">
        <v>3</v>
      </c>
      <c r="B279" s="29">
        <v>2</v>
      </c>
      <c r="C279" s="29">
        <v>2</v>
      </c>
      <c r="D279" s="29">
        <v>3</v>
      </c>
      <c r="E279" s="29">
        <v>1</v>
      </c>
      <c r="F279" s="28">
        <v>1</v>
      </c>
      <c r="G279" s="27" t="s">
        <v>46</v>
      </c>
      <c r="H279" s="17">
        <v>249</v>
      </c>
      <c r="I279" s="26">
        <v>0</v>
      </c>
      <c r="J279" s="26">
        <v>0</v>
      </c>
      <c r="K279" s="26">
        <v>0</v>
      </c>
      <c r="L279" s="26">
        <v>0</v>
      </c>
    </row>
    <row r="280" spans="1:12" ht="25.5" hidden="1" customHeight="1" collapsed="1">
      <c r="A280" s="47">
        <v>3</v>
      </c>
      <c r="B280" s="29">
        <v>2</v>
      </c>
      <c r="C280" s="29">
        <v>2</v>
      </c>
      <c r="D280" s="29">
        <v>3</v>
      </c>
      <c r="E280" s="29">
        <v>1</v>
      </c>
      <c r="F280" s="28">
        <v>2</v>
      </c>
      <c r="G280" s="27" t="s">
        <v>45</v>
      </c>
      <c r="H280" s="17">
        <v>250</v>
      </c>
      <c r="I280" s="26">
        <v>0</v>
      </c>
      <c r="J280" s="26">
        <v>0</v>
      </c>
      <c r="K280" s="26">
        <v>0</v>
      </c>
      <c r="L280" s="26">
        <v>0</v>
      </c>
    </row>
    <row r="281" spans="1:12" ht="22.5" hidden="1" customHeight="1" collapsed="1">
      <c r="A281" s="30">
        <v>3</v>
      </c>
      <c r="B281" s="29">
        <v>2</v>
      </c>
      <c r="C281" s="29">
        <v>2</v>
      </c>
      <c r="D281" s="29">
        <v>4</v>
      </c>
      <c r="E281" s="29"/>
      <c r="F281" s="28"/>
      <c r="G281" s="27" t="s">
        <v>44</v>
      </c>
      <c r="H281" s="17">
        <v>251</v>
      </c>
      <c r="I281" s="34">
        <f>I282</f>
        <v>0</v>
      </c>
      <c r="J281" s="40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30">
        <v>3</v>
      </c>
      <c r="B282" s="29">
        <v>2</v>
      </c>
      <c r="C282" s="29">
        <v>2</v>
      </c>
      <c r="D282" s="29">
        <v>4</v>
      </c>
      <c r="E282" s="29">
        <v>1</v>
      </c>
      <c r="F282" s="28"/>
      <c r="G282" s="27" t="s">
        <v>44</v>
      </c>
      <c r="H282" s="17">
        <v>252</v>
      </c>
      <c r="I282" s="34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30">
        <v>3</v>
      </c>
      <c r="B283" s="29">
        <v>2</v>
      </c>
      <c r="C283" s="29">
        <v>2</v>
      </c>
      <c r="D283" s="29">
        <v>4</v>
      </c>
      <c r="E283" s="29">
        <v>1</v>
      </c>
      <c r="F283" s="28">
        <v>1</v>
      </c>
      <c r="G283" s="27" t="s">
        <v>43</v>
      </c>
      <c r="H283" s="17">
        <v>253</v>
      </c>
      <c r="I283" s="26">
        <v>0</v>
      </c>
      <c r="J283" s="26">
        <v>0</v>
      </c>
      <c r="K283" s="26">
        <v>0</v>
      </c>
      <c r="L283" s="26">
        <v>0</v>
      </c>
    </row>
    <row r="284" spans="1:12" ht="27.75" hidden="1" customHeight="1" collapsed="1">
      <c r="A284" s="47">
        <v>3</v>
      </c>
      <c r="B284" s="46">
        <v>2</v>
      </c>
      <c r="C284" s="46">
        <v>2</v>
      </c>
      <c r="D284" s="46">
        <v>4</v>
      </c>
      <c r="E284" s="46">
        <v>1</v>
      </c>
      <c r="F284" s="45">
        <v>2</v>
      </c>
      <c r="G284" s="31" t="s">
        <v>42</v>
      </c>
      <c r="H284" s="17">
        <v>254</v>
      </c>
      <c r="I284" s="26">
        <v>0</v>
      </c>
      <c r="J284" s="26">
        <v>0</v>
      </c>
      <c r="K284" s="26">
        <v>0</v>
      </c>
      <c r="L284" s="26">
        <v>0</v>
      </c>
    </row>
    <row r="285" spans="1:12" ht="14.25" hidden="1" customHeight="1" collapsed="1">
      <c r="A285" s="30">
        <v>3</v>
      </c>
      <c r="B285" s="29">
        <v>2</v>
      </c>
      <c r="C285" s="29">
        <v>2</v>
      </c>
      <c r="D285" s="29">
        <v>5</v>
      </c>
      <c r="E285" s="29"/>
      <c r="F285" s="28"/>
      <c r="G285" s="27" t="s">
        <v>41</v>
      </c>
      <c r="H285" s="17">
        <v>255</v>
      </c>
      <c r="I285" s="34">
        <f t="shared" ref="I285:L286" si="27">I286</f>
        <v>0</v>
      </c>
      <c r="J285" s="40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30">
        <v>3</v>
      </c>
      <c r="B286" s="29">
        <v>2</v>
      </c>
      <c r="C286" s="29">
        <v>2</v>
      </c>
      <c r="D286" s="29">
        <v>5</v>
      </c>
      <c r="E286" s="29">
        <v>1</v>
      </c>
      <c r="F286" s="28"/>
      <c r="G286" s="27" t="s">
        <v>41</v>
      </c>
      <c r="H286" s="17">
        <v>256</v>
      </c>
      <c r="I286" s="34">
        <f t="shared" si="27"/>
        <v>0</v>
      </c>
      <c r="J286" s="40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30">
        <v>3</v>
      </c>
      <c r="B287" s="29">
        <v>2</v>
      </c>
      <c r="C287" s="29">
        <v>2</v>
      </c>
      <c r="D287" s="29">
        <v>5</v>
      </c>
      <c r="E287" s="29">
        <v>1</v>
      </c>
      <c r="F287" s="28">
        <v>1</v>
      </c>
      <c r="G287" s="27" t="s">
        <v>41</v>
      </c>
      <c r="H287" s="17">
        <v>257</v>
      </c>
      <c r="I287" s="26">
        <v>0</v>
      </c>
      <c r="J287" s="26">
        <v>0</v>
      </c>
      <c r="K287" s="26">
        <v>0</v>
      </c>
      <c r="L287" s="26">
        <v>0</v>
      </c>
    </row>
    <row r="288" spans="1:12" ht="14.25" hidden="1" customHeight="1" collapsed="1">
      <c r="A288" s="30">
        <v>3</v>
      </c>
      <c r="B288" s="29">
        <v>2</v>
      </c>
      <c r="C288" s="29">
        <v>2</v>
      </c>
      <c r="D288" s="29">
        <v>6</v>
      </c>
      <c r="E288" s="29"/>
      <c r="F288" s="28"/>
      <c r="G288" s="27" t="s">
        <v>12</v>
      </c>
      <c r="H288" s="17">
        <v>258</v>
      </c>
      <c r="I288" s="34">
        <f t="shared" ref="I288:L289" si="28">I289</f>
        <v>0</v>
      </c>
      <c r="J288" s="60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30">
        <v>3</v>
      </c>
      <c r="B289" s="29">
        <v>2</v>
      </c>
      <c r="C289" s="29">
        <v>2</v>
      </c>
      <c r="D289" s="29">
        <v>6</v>
      </c>
      <c r="E289" s="29">
        <v>1</v>
      </c>
      <c r="F289" s="28"/>
      <c r="G289" s="27" t="s">
        <v>12</v>
      </c>
      <c r="H289" s="17">
        <v>259</v>
      </c>
      <c r="I289" s="34">
        <f t="shared" si="28"/>
        <v>0</v>
      </c>
      <c r="J289" s="60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30">
        <v>3</v>
      </c>
      <c r="B290" s="62">
        <v>2</v>
      </c>
      <c r="C290" s="62">
        <v>2</v>
      </c>
      <c r="D290" s="29">
        <v>6</v>
      </c>
      <c r="E290" s="62">
        <v>1</v>
      </c>
      <c r="F290" s="55">
        <v>1</v>
      </c>
      <c r="G290" s="51" t="s">
        <v>12</v>
      </c>
      <c r="H290" s="17">
        <v>260</v>
      </c>
      <c r="I290" s="26">
        <v>0</v>
      </c>
      <c r="J290" s="26">
        <v>0</v>
      </c>
      <c r="K290" s="26">
        <v>0</v>
      </c>
      <c r="L290" s="26">
        <v>0</v>
      </c>
    </row>
    <row r="291" spans="1:12" ht="14.25" hidden="1" customHeight="1" collapsed="1">
      <c r="A291" s="31">
        <v>3</v>
      </c>
      <c r="B291" s="30">
        <v>2</v>
      </c>
      <c r="C291" s="29">
        <v>2</v>
      </c>
      <c r="D291" s="29">
        <v>7</v>
      </c>
      <c r="E291" s="29"/>
      <c r="F291" s="28"/>
      <c r="G291" s="27" t="s">
        <v>40</v>
      </c>
      <c r="H291" s="17">
        <v>261</v>
      </c>
      <c r="I291" s="34">
        <f>I292</f>
        <v>0</v>
      </c>
      <c r="J291" s="60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31">
        <v>3</v>
      </c>
      <c r="B292" s="30">
        <v>2</v>
      </c>
      <c r="C292" s="29">
        <v>2</v>
      </c>
      <c r="D292" s="29">
        <v>7</v>
      </c>
      <c r="E292" s="29">
        <v>1</v>
      </c>
      <c r="F292" s="28"/>
      <c r="G292" s="27" t="s">
        <v>40</v>
      </c>
      <c r="H292" s="17">
        <v>262</v>
      </c>
      <c r="I292" s="34">
        <f>I293+I294</f>
        <v>0</v>
      </c>
      <c r="J292" s="34">
        <f>J293+J294</f>
        <v>0</v>
      </c>
      <c r="K292" s="34">
        <f>K293+K294</f>
        <v>0</v>
      </c>
      <c r="L292" s="34">
        <f>L293+L294</f>
        <v>0</v>
      </c>
    </row>
    <row r="293" spans="1:12" ht="27.75" hidden="1" customHeight="1" collapsed="1">
      <c r="A293" s="31">
        <v>3</v>
      </c>
      <c r="B293" s="30">
        <v>2</v>
      </c>
      <c r="C293" s="30">
        <v>2</v>
      </c>
      <c r="D293" s="29">
        <v>7</v>
      </c>
      <c r="E293" s="29">
        <v>1</v>
      </c>
      <c r="F293" s="28">
        <v>1</v>
      </c>
      <c r="G293" s="27" t="s">
        <v>39</v>
      </c>
      <c r="H293" s="17">
        <v>263</v>
      </c>
      <c r="I293" s="26">
        <v>0</v>
      </c>
      <c r="J293" s="26">
        <v>0</v>
      </c>
      <c r="K293" s="26">
        <v>0</v>
      </c>
      <c r="L293" s="26">
        <v>0</v>
      </c>
    </row>
    <row r="294" spans="1:12" ht="25.5" hidden="1" customHeight="1" collapsed="1">
      <c r="A294" s="31">
        <v>3</v>
      </c>
      <c r="B294" s="30">
        <v>2</v>
      </c>
      <c r="C294" s="30">
        <v>2</v>
      </c>
      <c r="D294" s="29">
        <v>7</v>
      </c>
      <c r="E294" s="29">
        <v>1</v>
      </c>
      <c r="F294" s="28">
        <v>2</v>
      </c>
      <c r="G294" s="27" t="s">
        <v>38</v>
      </c>
      <c r="H294" s="17">
        <v>264</v>
      </c>
      <c r="I294" s="26">
        <v>0</v>
      </c>
      <c r="J294" s="26">
        <v>0</v>
      </c>
      <c r="K294" s="26">
        <v>0</v>
      </c>
      <c r="L294" s="26">
        <v>0</v>
      </c>
    </row>
    <row r="295" spans="1:12" ht="30" hidden="1" customHeight="1" collapsed="1">
      <c r="A295" s="69">
        <v>3</v>
      </c>
      <c r="B295" s="69">
        <v>3</v>
      </c>
      <c r="C295" s="68"/>
      <c r="D295" s="67"/>
      <c r="E295" s="67"/>
      <c r="F295" s="66"/>
      <c r="G295" s="65" t="s">
        <v>37</v>
      </c>
      <c r="H295" s="17">
        <v>265</v>
      </c>
      <c r="I295" s="34">
        <f>SUM(I296+I328)</f>
        <v>0</v>
      </c>
      <c r="J295" s="60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31">
        <v>3</v>
      </c>
      <c r="B296" s="31">
        <v>3</v>
      </c>
      <c r="C296" s="30">
        <v>1</v>
      </c>
      <c r="D296" s="29"/>
      <c r="E296" s="29"/>
      <c r="F296" s="28"/>
      <c r="G296" s="27" t="s">
        <v>36</v>
      </c>
      <c r="H296" s="17">
        <v>266</v>
      </c>
      <c r="I296" s="34">
        <f>SUM(I297+I306+I310+I314+I318+I321+I324)</f>
        <v>0</v>
      </c>
      <c r="J296" s="60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31">
        <v>3</v>
      </c>
      <c r="B297" s="31">
        <v>3</v>
      </c>
      <c r="C297" s="30">
        <v>1</v>
      </c>
      <c r="D297" s="29">
        <v>1</v>
      </c>
      <c r="E297" s="29"/>
      <c r="F297" s="28"/>
      <c r="G297" s="27" t="s">
        <v>35</v>
      </c>
      <c r="H297" s="17">
        <v>267</v>
      </c>
      <c r="I297" s="34">
        <f>SUM(I298+I300+I303)</f>
        <v>0</v>
      </c>
      <c r="J297" s="34">
        <f>SUM(J298+J300+J303)</f>
        <v>0</v>
      </c>
      <c r="K297" s="34">
        <f>SUM(K298+K300+K303)</f>
        <v>0</v>
      </c>
      <c r="L297" s="34">
        <f>SUM(L298+L300+L303)</f>
        <v>0</v>
      </c>
    </row>
    <row r="298" spans="1:12" ht="12.75" hidden="1" customHeight="1" collapsed="1">
      <c r="A298" s="31">
        <v>3</v>
      </c>
      <c r="B298" s="31">
        <v>3</v>
      </c>
      <c r="C298" s="30">
        <v>1</v>
      </c>
      <c r="D298" s="29">
        <v>1</v>
      </c>
      <c r="E298" s="29">
        <v>1</v>
      </c>
      <c r="F298" s="28"/>
      <c r="G298" s="27" t="s">
        <v>29</v>
      </c>
      <c r="H298" s="17">
        <v>268</v>
      </c>
      <c r="I298" s="34">
        <f>SUM(I299:I299)</f>
        <v>0</v>
      </c>
      <c r="J298" s="60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31">
        <v>3</v>
      </c>
      <c r="B299" s="31">
        <v>3</v>
      </c>
      <c r="C299" s="30">
        <v>1</v>
      </c>
      <c r="D299" s="29">
        <v>1</v>
      </c>
      <c r="E299" s="29">
        <v>1</v>
      </c>
      <c r="F299" s="28">
        <v>1</v>
      </c>
      <c r="G299" s="27" t="s">
        <v>29</v>
      </c>
      <c r="H299" s="17">
        <v>269</v>
      </c>
      <c r="I299" s="26">
        <v>0</v>
      </c>
      <c r="J299" s="26">
        <v>0</v>
      </c>
      <c r="K299" s="26">
        <v>0</v>
      </c>
      <c r="L299" s="26">
        <v>0</v>
      </c>
    </row>
    <row r="300" spans="1:12" ht="14.25" hidden="1" customHeight="1" collapsed="1">
      <c r="A300" s="31">
        <v>3</v>
      </c>
      <c r="B300" s="31">
        <v>3</v>
      </c>
      <c r="C300" s="30">
        <v>1</v>
      </c>
      <c r="D300" s="29">
        <v>1</v>
      </c>
      <c r="E300" s="29">
        <v>2</v>
      </c>
      <c r="F300" s="28"/>
      <c r="G300" s="27" t="s">
        <v>28</v>
      </c>
      <c r="H300" s="17">
        <v>270</v>
      </c>
      <c r="I300" s="34">
        <f>SUM(I301:I302)</f>
        <v>0</v>
      </c>
      <c r="J300" s="34">
        <f>SUM(J301:J302)</f>
        <v>0</v>
      </c>
      <c r="K300" s="34">
        <f>SUM(K301:K302)</f>
        <v>0</v>
      </c>
      <c r="L300" s="34">
        <f>SUM(L301:L302)</f>
        <v>0</v>
      </c>
    </row>
    <row r="301" spans="1:12" ht="14.25" hidden="1" customHeight="1" collapsed="1">
      <c r="A301" s="31">
        <v>3</v>
      </c>
      <c r="B301" s="31">
        <v>3</v>
      </c>
      <c r="C301" s="30">
        <v>1</v>
      </c>
      <c r="D301" s="29">
        <v>1</v>
      </c>
      <c r="E301" s="29">
        <v>2</v>
      </c>
      <c r="F301" s="28">
        <v>1</v>
      </c>
      <c r="G301" s="27" t="s">
        <v>27</v>
      </c>
      <c r="H301" s="17">
        <v>271</v>
      </c>
      <c r="I301" s="26">
        <v>0</v>
      </c>
      <c r="J301" s="26">
        <v>0</v>
      </c>
      <c r="K301" s="26">
        <v>0</v>
      </c>
      <c r="L301" s="26">
        <v>0</v>
      </c>
    </row>
    <row r="302" spans="1:12" ht="14.25" hidden="1" customHeight="1" collapsed="1">
      <c r="A302" s="31">
        <v>3</v>
      </c>
      <c r="B302" s="31">
        <v>3</v>
      </c>
      <c r="C302" s="30">
        <v>1</v>
      </c>
      <c r="D302" s="29">
        <v>1</v>
      </c>
      <c r="E302" s="29">
        <v>2</v>
      </c>
      <c r="F302" s="28">
        <v>2</v>
      </c>
      <c r="G302" s="27" t="s">
        <v>26</v>
      </c>
      <c r="H302" s="17">
        <v>272</v>
      </c>
      <c r="I302" s="26">
        <v>0</v>
      </c>
      <c r="J302" s="26">
        <v>0</v>
      </c>
      <c r="K302" s="26">
        <v>0</v>
      </c>
      <c r="L302" s="26">
        <v>0</v>
      </c>
    </row>
    <row r="303" spans="1:12" ht="14.25" hidden="1" customHeight="1" collapsed="1">
      <c r="A303" s="31">
        <v>3</v>
      </c>
      <c r="B303" s="31">
        <v>3</v>
      </c>
      <c r="C303" s="30">
        <v>1</v>
      </c>
      <c r="D303" s="29">
        <v>1</v>
      </c>
      <c r="E303" s="29">
        <v>3</v>
      </c>
      <c r="F303" s="28"/>
      <c r="G303" s="27" t="s">
        <v>25</v>
      </c>
      <c r="H303" s="17">
        <v>273</v>
      </c>
      <c r="I303" s="34">
        <f>SUM(I304:I305)</f>
        <v>0</v>
      </c>
      <c r="J303" s="34">
        <f>SUM(J304:J305)</f>
        <v>0</v>
      </c>
      <c r="K303" s="34">
        <f>SUM(K304:K305)</f>
        <v>0</v>
      </c>
      <c r="L303" s="34">
        <f>SUM(L304:L305)</f>
        <v>0</v>
      </c>
    </row>
    <row r="304" spans="1:12" ht="14.25" hidden="1" customHeight="1" collapsed="1">
      <c r="A304" s="31">
        <v>3</v>
      </c>
      <c r="B304" s="31">
        <v>3</v>
      </c>
      <c r="C304" s="30">
        <v>1</v>
      </c>
      <c r="D304" s="29">
        <v>1</v>
      </c>
      <c r="E304" s="29">
        <v>3</v>
      </c>
      <c r="F304" s="28">
        <v>1</v>
      </c>
      <c r="G304" s="27" t="s">
        <v>34</v>
      </c>
      <c r="H304" s="17">
        <v>274</v>
      </c>
      <c r="I304" s="26">
        <v>0</v>
      </c>
      <c r="J304" s="26">
        <v>0</v>
      </c>
      <c r="K304" s="26">
        <v>0</v>
      </c>
      <c r="L304" s="26">
        <v>0</v>
      </c>
    </row>
    <row r="305" spans="1:12" ht="14.25" hidden="1" customHeight="1" collapsed="1">
      <c r="A305" s="31">
        <v>3</v>
      </c>
      <c r="B305" s="31">
        <v>3</v>
      </c>
      <c r="C305" s="30">
        <v>1</v>
      </c>
      <c r="D305" s="29">
        <v>1</v>
      </c>
      <c r="E305" s="29">
        <v>3</v>
      </c>
      <c r="F305" s="28">
        <v>2</v>
      </c>
      <c r="G305" s="27" t="s">
        <v>23</v>
      </c>
      <c r="H305" s="17">
        <v>275</v>
      </c>
      <c r="I305" s="26">
        <v>0</v>
      </c>
      <c r="J305" s="26">
        <v>0</v>
      </c>
      <c r="K305" s="26">
        <v>0</v>
      </c>
      <c r="L305" s="26">
        <v>0</v>
      </c>
    </row>
    <row r="306" spans="1:12" hidden="1" collapsed="1">
      <c r="A306" s="48">
        <v>3</v>
      </c>
      <c r="B306" s="47">
        <v>3</v>
      </c>
      <c r="C306" s="30">
        <v>1</v>
      </c>
      <c r="D306" s="29">
        <v>2</v>
      </c>
      <c r="E306" s="29"/>
      <c r="F306" s="28"/>
      <c r="G306" s="27" t="s">
        <v>22</v>
      </c>
      <c r="H306" s="17">
        <v>276</v>
      </c>
      <c r="I306" s="34">
        <f>I307</f>
        <v>0</v>
      </c>
      <c r="J306" s="60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48">
        <v>3</v>
      </c>
      <c r="B307" s="48">
        <v>3</v>
      </c>
      <c r="C307" s="47">
        <v>1</v>
      </c>
      <c r="D307" s="46">
        <v>2</v>
      </c>
      <c r="E307" s="46">
        <v>1</v>
      </c>
      <c r="F307" s="45"/>
      <c r="G307" s="27" t="s">
        <v>22</v>
      </c>
      <c r="H307" s="17">
        <v>277</v>
      </c>
      <c r="I307" s="44">
        <f>SUM(I308:I309)</f>
        <v>0</v>
      </c>
      <c r="J307" s="61">
        <f>SUM(J308:J309)</f>
        <v>0</v>
      </c>
      <c r="K307" s="42">
        <f>SUM(K308:K309)</f>
        <v>0</v>
      </c>
      <c r="L307" s="42">
        <f>SUM(L308:L309)</f>
        <v>0</v>
      </c>
    </row>
    <row r="308" spans="1:12" ht="15" hidden="1" customHeight="1" collapsed="1">
      <c r="A308" s="31">
        <v>3</v>
      </c>
      <c r="B308" s="31">
        <v>3</v>
      </c>
      <c r="C308" s="30">
        <v>1</v>
      </c>
      <c r="D308" s="29">
        <v>2</v>
      </c>
      <c r="E308" s="29">
        <v>1</v>
      </c>
      <c r="F308" s="28">
        <v>1</v>
      </c>
      <c r="G308" s="27" t="s">
        <v>21</v>
      </c>
      <c r="H308" s="17">
        <v>278</v>
      </c>
      <c r="I308" s="26">
        <v>0</v>
      </c>
      <c r="J308" s="26">
        <v>0</v>
      </c>
      <c r="K308" s="26">
        <v>0</v>
      </c>
      <c r="L308" s="26">
        <v>0</v>
      </c>
    </row>
    <row r="309" spans="1:12" ht="12.75" hidden="1" customHeight="1" collapsed="1">
      <c r="A309" s="38">
        <v>3</v>
      </c>
      <c r="B309" s="64">
        <v>3</v>
      </c>
      <c r="C309" s="56">
        <v>1</v>
      </c>
      <c r="D309" s="62">
        <v>2</v>
      </c>
      <c r="E309" s="62">
        <v>1</v>
      </c>
      <c r="F309" s="55">
        <v>2</v>
      </c>
      <c r="G309" s="51" t="s">
        <v>20</v>
      </c>
      <c r="H309" s="17">
        <v>279</v>
      </c>
      <c r="I309" s="26">
        <v>0</v>
      </c>
      <c r="J309" s="26">
        <v>0</v>
      </c>
      <c r="K309" s="26">
        <v>0</v>
      </c>
      <c r="L309" s="26">
        <v>0</v>
      </c>
    </row>
    <row r="310" spans="1:12" ht="15.75" hidden="1" customHeight="1" collapsed="1">
      <c r="A310" s="30">
        <v>3</v>
      </c>
      <c r="B310" s="27">
        <v>3</v>
      </c>
      <c r="C310" s="30">
        <v>1</v>
      </c>
      <c r="D310" s="29">
        <v>3</v>
      </c>
      <c r="E310" s="29"/>
      <c r="F310" s="28"/>
      <c r="G310" s="27" t="s">
        <v>19</v>
      </c>
      <c r="H310" s="17">
        <v>280</v>
      </c>
      <c r="I310" s="34">
        <f>I311</f>
        <v>0</v>
      </c>
      <c r="J310" s="60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30">
        <v>3</v>
      </c>
      <c r="B311" s="51">
        <v>3</v>
      </c>
      <c r="C311" s="56">
        <v>1</v>
      </c>
      <c r="D311" s="62">
        <v>3</v>
      </c>
      <c r="E311" s="62">
        <v>1</v>
      </c>
      <c r="F311" s="55"/>
      <c r="G311" s="27" t="s">
        <v>19</v>
      </c>
      <c r="H311" s="1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30">
        <v>3</v>
      </c>
      <c r="B312" s="27">
        <v>3</v>
      </c>
      <c r="C312" s="30">
        <v>1</v>
      </c>
      <c r="D312" s="29">
        <v>3</v>
      </c>
      <c r="E312" s="29">
        <v>1</v>
      </c>
      <c r="F312" s="28">
        <v>1</v>
      </c>
      <c r="G312" s="27" t="s">
        <v>18</v>
      </c>
      <c r="H312" s="17">
        <v>282</v>
      </c>
      <c r="I312" s="33">
        <v>0</v>
      </c>
      <c r="J312" s="33">
        <v>0</v>
      </c>
      <c r="K312" s="33">
        <v>0</v>
      </c>
      <c r="L312" s="32">
        <v>0</v>
      </c>
    </row>
    <row r="313" spans="1:12" ht="26.25" hidden="1" customHeight="1" collapsed="1">
      <c r="A313" s="30">
        <v>3</v>
      </c>
      <c r="B313" s="27">
        <v>3</v>
      </c>
      <c r="C313" s="30">
        <v>1</v>
      </c>
      <c r="D313" s="29">
        <v>3</v>
      </c>
      <c r="E313" s="29">
        <v>1</v>
      </c>
      <c r="F313" s="28">
        <v>2</v>
      </c>
      <c r="G313" s="27" t="s">
        <v>17</v>
      </c>
      <c r="H313" s="17">
        <v>283</v>
      </c>
      <c r="I313" s="26">
        <v>0</v>
      </c>
      <c r="J313" s="26">
        <v>0</v>
      </c>
      <c r="K313" s="26">
        <v>0</v>
      </c>
      <c r="L313" s="26">
        <v>0</v>
      </c>
    </row>
    <row r="314" spans="1:12" hidden="1" collapsed="1">
      <c r="A314" s="30">
        <v>3</v>
      </c>
      <c r="B314" s="27">
        <v>3</v>
      </c>
      <c r="C314" s="30">
        <v>1</v>
      </c>
      <c r="D314" s="29">
        <v>4</v>
      </c>
      <c r="E314" s="29"/>
      <c r="F314" s="28"/>
      <c r="G314" s="27" t="s">
        <v>16</v>
      </c>
      <c r="H314" s="17">
        <v>284</v>
      </c>
      <c r="I314" s="34">
        <f>I315</f>
        <v>0</v>
      </c>
      <c r="J314" s="60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31">
        <v>3</v>
      </c>
      <c r="B315" s="30">
        <v>3</v>
      </c>
      <c r="C315" s="29">
        <v>1</v>
      </c>
      <c r="D315" s="29">
        <v>4</v>
      </c>
      <c r="E315" s="29">
        <v>1</v>
      </c>
      <c r="F315" s="28"/>
      <c r="G315" s="27" t="s">
        <v>16</v>
      </c>
      <c r="H315" s="17">
        <v>285</v>
      </c>
      <c r="I315" s="34">
        <f>SUM(I316:I317)</f>
        <v>0</v>
      </c>
      <c r="J315" s="34">
        <f>SUM(J316:J317)</f>
        <v>0</v>
      </c>
      <c r="K315" s="34">
        <f>SUM(K316:K317)</f>
        <v>0</v>
      </c>
      <c r="L315" s="34">
        <f>SUM(L316:L317)</f>
        <v>0</v>
      </c>
    </row>
    <row r="316" spans="1:12" hidden="1" collapsed="1">
      <c r="A316" s="31">
        <v>3</v>
      </c>
      <c r="B316" s="30">
        <v>3</v>
      </c>
      <c r="C316" s="29">
        <v>1</v>
      </c>
      <c r="D316" s="29">
        <v>4</v>
      </c>
      <c r="E316" s="29">
        <v>1</v>
      </c>
      <c r="F316" s="28">
        <v>1</v>
      </c>
      <c r="G316" s="27" t="s">
        <v>15</v>
      </c>
      <c r="H316" s="17">
        <v>286</v>
      </c>
      <c r="I316" s="63">
        <v>0</v>
      </c>
      <c r="J316" s="26">
        <v>0</v>
      </c>
      <c r="K316" s="26">
        <v>0</v>
      </c>
      <c r="L316" s="63">
        <v>0</v>
      </c>
    </row>
    <row r="317" spans="1:12" ht="14.25" hidden="1" customHeight="1" collapsed="1">
      <c r="A317" s="30">
        <v>3</v>
      </c>
      <c r="B317" s="29">
        <v>3</v>
      </c>
      <c r="C317" s="29">
        <v>1</v>
      </c>
      <c r="D317" s="29">
        <v>4</v>
      </c>
      <c r="E317" s="29">
        <v>1</v>
      </c>
      <c r="F317" s="28">
        <v>2</v>
      </c>
      <c r="G317" s="27" t="s">
        <v>33</v>
      </c>
      <c r="H317" s="17">
        <v>287</v>
      </c>
      <c r="I317" s="26">
        <v>0</v>
      </c>
      <c r="J317" s="33">
        <v>0</v>
      </c>
      <c r="K317" s="33">
        <v>0</v>
      </c>
      <c r="L317" s="32">
        <v>0</v>
      </c>
    </row>
    <row r="318" spans="1:12" ht="15.75" hidden="1" customHeight="1" collapsed="1">
      <c r="A318" s="30">
        <v>3</v>
      </c>
      <c r="B318" s="29">
        <v>3</v>
      </c>
      <c r="C318" s="29">
        <v>1</v>
      </c>
      <c r="D318" s="29">
        <v>5</v>
      </c>
      <c r="E318" s="29"/>
      <c r="F318" s="28"/>
      <c r="G318" s="27" t="s">
        <v>13</v>
      </c>
      <c r="H318" s="17">
        <v>288</v>
      </c>
      <c r="I318" s="42">
        <f t="shared" ref="I318:L319" si="29">I319</f>
        <v>0</v>
      </c>
      <c r="J318" s="60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7">
        <v>3</v>
      </c>
      <c r="B319" s="62">
        <v>3</v>
      </c>
      <c r="C319" s="62">
        <v>1</v>
      </c>
      <c r="D319" s="62">
        <v>5</v>
      </c>
      <c r="E319" s="62">
        <v>1</v>
      </c>
      <c r="F319" s="55"/>
      <c r="G319" s="27" t="s">
        <v>13</v>
      </c>
      <c r="H319" s="17">
        <v>289</v>
      </c>
      <c r="I319" s="39">
        <f t="shared" si="29"/>
        <v>0</v>
      </c>
      <c r="J319" s="61">
        <f t="shared" si="29"/>
        <v>0</v>
      </c>
      <c r="K319" s="42">
        <f t="shared" si="29"/>
        <v>0</v>
      </c>
      <c r="L319" s="42">
        <f t="shared" si="29"/>
        <v>0</v>
      </c>
    </row>
    <row r="320" spans="1:12" ht="14.25" hidden="1" customHeight="1" collapsed="1">
      <c r="A320" s="30">
        <v>3</v>
      </c>
      <c r="B320" s="29">
        <v>3</v>
      </c>
      <c r="C320" s="29">
        <v>1</v>
      </c>
      <c r="D320" s="29">
        <v>5</v>
      </c>
      <c r="E320" s="29">
        <v>1</v>
      </c>
      <c r="F320" s="28">
        <v>1</v>
      </c>
      <c r="G320" s="27" t="s">
        <v>32</v>
      </c>
      <c r="H320" s="17">
        <v>290</v>
      </c>
      <c r="I320" s="26">
        <v>0</v>
      </c>
      <c r="J320" s="33">
        <v>0</v>
      </c>
      <c r="K320" s="33">
        <v>0</v>
      </c>
      <c r="L320" s="32">
        <v>0</v>
      </c>
    </row>
    <row r="321" spans="1:16" ht="14.25" hidden="1" customHeight="1" collapsed="1">
      <c r="A321" s="30">
        <v>3</v>
      </c>
      <c r="B321" s="29">
        <v>3</v>
      </c>
      <c r="C321" s="29">
        <v>1</v>
      </c>
      <c r="D321" s="29">
        <v>6</v>
      </c>
      <c r="E321" s="29"/>
      <c r="F321" s="28"/>
      <c r="G321" s="27" t="s">
        <v>12</v>
      </c>
      <c r="H321" s="17">
        <v>291</v>
      </c>
      <c r="I321" s="39">
        <f t="shared" ref="I321:L322" si="30">I322</f>
        <v>0</v>
      </c>
      <c r="J321" s="60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30">
        <v>3</v>
      </c>
      <c r="B322" s="29">
        <v>3</v>
      </c>
      <c r="C322" s="29">
        <v>1</v>
      </c>
      <c r="D322" s="29">
        <v>6</v>
      </c>
      <c r="E322" s="29">
        <v>1</v>
      </c>
      <c r="F322" s="28"/>
      <c r="G322" s="27" t="s">
        <v>12</v>
      </c>
      <c r="H322" s="17">
        <v>292</v>
      </c>
      <c r="I322" s="34">
        <f t="shared" si="30"/>
        <v>0</v>
      </c>
      <c r="J322" s="60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30">
        <v>3</v>
      </c>
      <c r="B323" s="29">
        <v>3</v>
      </c>
      <c r="C323" s="29">
        <v>1</v>
      </c>
      <c r="D323" s="29">
        <v>6</v>
      </c>
      <c r="E323" s="29">
        <v>1</v>
      </c>
      <c r="F323" s="28">
        <v>1</v>
      </c>
      <c r="G323" s="27" t="s">
        <v>12</v>
      </c>
      <c r="H323" s="17">
        <v>293</v>
      </c>
      <c r="I323" s="33">
        <v>0</v>
      </c>
      <c r="J323" s="33">
        <v>0</v>
      </c>
      <c r="K323" s="33">
        <v>0</v>
      </c>
      <c r="L323" s="32">
        <v>0</v>
      </c>
    </row>
    <row r="324" spans="1:16" ht="15" hidden="1" customHeight="1" collapsed="1">
      <c r="A324" s="30">
        <v>3</v>
      </c>
      <c r="B324" s="29">
        <v>3</v>
      </c>
      <c r="C324" s="29">
        <v>1</v>
      </c>
      <c r="D324" s="29">
        <v>7</v>
      </c>
      <c r="E324" s="29"/>
      <c r="F324" s="28"/>
      <c r="G324" s="27" t="s">
        <v>11</v>
      </c>
      <c r="H324" s="17">
        <v>294</v>
      </c>
      <c r="I324" s="34">
        <f>I325</f>
        <v>0</v>
      </c>
      <c r="J324" s="60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30">
        <v>3</v>
      </c>
      <c r="B325" s="29">
        <v>3</v>
      </c>
      <c r="C325" s="29">
        <v>1</v>
      </c>
      <c r="D325" s="29">
        <v>7</v>
      </c>
      <c r="E325" s="29">
        <v>1</v>
      </c>
      <c r="F325" s="28"/>
      <c r="G325" s="27" t="s">
        <v>11</v>
      </c>
      <c r="H325" s="17">
        <v>295</v>
      </c>
      <c r="I325" s="34">
        <f>I326+I327</f>
        <v>0</v>
      </c>
      <c r="J325" s="34">
        <f>J326+J327</f>
        <v>0</v>
      </c>
      <c r="K325" s="34">
        <f>K326+K327</f>
        <v>0</v>
      </c>
      <c r="L325" s="34">
        <f>L326+L327</f>
        <v>0</v>
      </c>
    </row>
    <row r="326" spans="1:16" ht="27" hidden="1" customHeight="1" collapsed="1">
      <c r="A326" s="30">
        <v>3</v>
      </c>
      <c r="B326" s="29">
        <v>3</v>
      </c>
      <c r="C326" s="29">
        <v>1</v>
      </c>
      <c r="D326" s="29">
        <v>7</v>
      </c>
      <c r="E326" s="29">
        <v>1</v>
      </c>
      <c r="F326" s="28">
        <v>1</v>
      </c>
      <c r="G326" s="27" t="s">
        <v>10</v>
      </c>
      <c r="H326" s="17">
        <v>296</v>
      </c>
      <c r="I326" s="33">
        <v>0</v>
      </c>
      <c r="J326" s="33">
        <v>0</v>
      </c>
      <c r="K326" s="33">
        <v>0</v>
      </c>
      <c r="L326" s="32">
        <v>0</v>
      </c>
    </row>
    <row r="327" spans="1:16" ht="27.75" hidden="1" customHeight="1" collapsed="1">
      <c r="A327" s="30">
        <v>3</v>
      </c>
      <c r="B327" s="29">
        <v>3</v>
      </c>
      <c r="C327" s="29">
        <v>1</v>
      </c>
      <c r="D327" s="29">
        <v>7</v>
      </c>
      <c r="E327" s="29">
        <v>1</v>
      </c>
      <c r="F327" s="28">
        <v>2</v>
      </c>
      <c r="G327" s="27" t="s">
        <v>9</v>
      </c>
      <c r="H327" s="17">
        <v>297</v>
      </c>
      <c r="I327" s="26">
        <v>0</v>
      </c>
      <c r="J327" s="26">
        <v>0</v>
      </c>
      <c r="K327" s="26">
        <v>0</v>
      </c>
      <c r="L327" s="26">
        <v>0</v>
      </c>
    </row>
    <row r="328" spans="1:16" ht="38.25" hidden="1" customHeight="1" collapsed="1">
      <c r="A328" s="30">
        <v>3</v>
      </c>
      <c r="B328" s="29">
        <v>3</v>
      </c>
      <c r="C328" s="29">
        <v>2</v>
      </c>
      <c r="D328" s="29"/>
      <c r="E328" s="29"/>
      <c r="F328" s="28"/>
      <c r="G328" s="27" t="s">
        <v>31</v>
      </c>
      <c r="H328" s="17">
        <v>298</v>
      </c>
      <c r="I328" s="34">
        <f>SUM(I329+I338+I342+I346+I350+I353+I356)</f>
        <v>0</v>
      </c>
      <c r="J328" s="60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30">
        <v>3</v>
      </c>
      <c r="B329" s="29">
        <v>3</v>
      </c>
      <c r="C329" s="29">
        <v>2</v>
      </c>
      <c r="D329" s="29">
        <v>1</v>
      </c>
      <c r="E329" s="29"/>
      <c r="F329" s="28"/>
      <c r="G329" s="27" t="s">
        <v>30</v>
      </c>
      <c r="H329" s="17">
        <v>299</v>
      </c>
      <c r="I329" s="34">
        <f>I330</f>
        <v>0</v>
      </c>
      <c r="J329" s="60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31">
        <v>3</v>
      </c>
      <c r="B330" s="30">
        <v>3</v>
      </c>
      <c r="C330" s="29">
        <v>2</v>
      </c>
      <c r="D330" s="27">
        <v>1</v>
      </c>
      <c r="E330" s="30">
        <v>1</v>
      </c>
      <c r="F330" s="28"/>
      <c r="G330" s="27" t="s">
        <v>30</v>
      </c>
      <c r="H330" s="17">
        <v>300</v>
      </c>
      <c r="I330" s="34">
        <f>SUM(I331:I331)</f>
        <v>0</v>
      </c>
      <c r="J330" s="34">
        <f>SUM(J331:J331)</f>
        <v>0</v>
      </c>
      <c r="K330" s="34">
        <f>SUM(K331:K331)</f>
        <v>0</v>
      </c>
      <c r="L330" s="34">
        <f>SUM(L331:L331)</f>
        <v>0</v>
      </c>
      <c r="M330" s="59"/>
      <c r="N330" s="59"/>
      <c r="O330" s="59"/>
      <c r="P330" s="59"/>
    </row>
    <row r="331" spans="1:16" ht="13.5" hidden="1" customHeight="1" collapsed="1">
      <c r="A331" s="31">
        <v>3</v>
      </c>
      <c r="B331" s="30">
        <v>3</v>
      </c>
      <c r="C331" s="29">
        <v>2</v>
      </c>
      <c r="D331" s="27">
        <v>1</v>
      </c>
      <c r="E331" s="30">
        <v>1</v>
      </c>
      <c r="F331" s="28">
        <v>1</v>
      </c>
      <c r="G331" s="27" t="s">
        <v>29</v>
      </c>
      <c r="H331" s="17">
        <v>301</v>
      </c>
      <c r="I331" s="33">
        <v>0</v>
      </c>
      <c r="J331" s="33">
        <v>0</v>
      </c>
      <c r="K331" s="33">
        <v>0</v>
      </c>
      <c r="L331" s="32">
        <v>0</v>
      </c>
    </row>
    <row r="332" spans="1:16" hidden="1" collapsed="1">
      <c r="A332" s="31">
        <v>3</v>
      </c>
      <c r="B332" s="30">
        <v>3</v>
      </c>
      <c r="C332" s="29">
        <v>2</v>
      </c>
      <c r="D332" s="27">
        <v>1</v>
      </c>
      <c r="E332" s="30">
        <v>2</v>
      </c>
      <c r="F332" s="28"/>
      <c r="G332" s="51" t="s">
        <v>28</v>
      </c>
      <c r="H332" s="17">
        <v>302</v>
      </c>
      <c r="I332" s="34">
        <f>SUM(I333:I334)</f>
        <v>0</v>
      </c>
      <c r="J332" s="34">
        <f>SUM(J333:J334)</f>
        <v>0</v>
      </c>
      <c r="K332" s="34">
        <f>SUM(K333:K334)</f>
        <v>0</v>
      </c>
      <c r="L332" s="34">
        <f>SUM(L333:L334)</f>
        <v>0</v>
      </c>
    </row>
    <row r="333" spans="1:16" hidden="1" collapsed="1">
      <c r="A333" s="31">
        <v>3</v>
      </c>
      <c r="B333" s="30">
        <v>3</v>
      </c>
      <c r="C333" s="29">
        <v>2</v>
      </c>
      <c r="D333" s="27">
        <v>1</v>
      </c>
      <c r="E333" s="30">
        <v>2</v>
      </c>
      <c r="F333" s="28">
        <v>1</v>
      </c>
      <c r="G333" s="51" t="s">
        <v>27</v>
      </c>
      <c r="H333" s="17">
        <v>303</v>
      </c>
      <c r="I333" s="33">
        <v>0</v>
      </c>
      <c r="J333" s="33">
        <v>0</v>
      </c>
      <c r="K333" s="33">
        <v>0</v>
      </c>
      <c r="L333" s="32">
        <v>0</v>
      </c>
    </row>
    <row r="334" spans="1:16" hidden="1" collapsed="1">
      <c r="A334" s="31">
        <v>3</v>
      </c>
      <c r="B334" s="30">
        <v>3</v>
      </c>
      <c r="C334" s="29">
        <v>2</v>
      </c>
      <c r="D334" s="27">
        <v>1</v>
      </c>
      <c r="E334" s="30">
        <v>2</v>
      </c>
      <c r="F334" s="28">
        <v>2</v>
      </c>
      <c r="G334" s="51" t="s">
        <v>26</v>
      </c>
      <c r="H334" s="17">
        <v>304</v>
      </c>
      <c r="I334" s="26">
        <v>0</v>
      </c>
      <c r="J334" s="26">
        <v>0</v>
      </c>
      <c r="K334" s="26">
        <v>0</v>
      </c>
      <c r="L334" s="26">
        <v>0</v>
      </c>
    </row>
    <row r="335" spans="1:16" hidden="1" collapsed="1">
      <c r="A335" s="31">
        <v>3</v>
      </c>
      <c r="B335" s="30">
        <v>3</v>
      </c>
      <c r="C335" s="29">
        <v>2</v>
      </c>
      <c r="D335" s="27">
        <v>1</v>
      </c>
      <c r="E335" s="30">
        <v>3</v>
      </c>
      <c r="F335" s="28"/>
      <c r="G335" s="51" t="s">
        <v>25</v>
      </c>
      <c r="H335" s="17">
        <v>305</v>
      </c>
      <c r="I335" s="34">
        <f>SUM(I336:I337)</f>
        <v>0</v>
      </c>
      <c r="J335" s="34">
        <f>SUM(J336:J337)</f>
        <v>0</v>
      </c>
      <c r="K335" s="34">
        <f>SUM(K336:K337)</f>
        <v>0</v>
      </c>
      <c r="L335" s="34">
        <f>SUM(L336:L337)</f>
        <v>0</v>
      </c>
    </row>
    <row r="336" spans="1:16" hidden="1" collapsed="1">
      <c r="A336" s="31">
        <v>3</v>
      </c>
      <c r="B336" s="30">
        <v>3</v>
      </c>
      <c r="C336" s="29">
        <v>2</v>
      </c>
      <c r="D336" s="27">
        <v>1</v>
      </c>
      <c r="E336" s="30">
        <v>3</v>
      </c>
      <c r="F336" s="28">
        <v>1</v>
      </c>
      <c r="G336" s="51" t="s">
        <v>24</v>
      </c>
      <c r="H336" s="17">
        <v>306</v>
      </c>
      <c r="I336" s="26">
        <v>0</v>
      </c>
      <c r="J336" s="26">
        <v>0</v>
      </c>
      <c r="K336" s="26">
        <v>0</v>
      </c>
      <c r="L336" s="26">
        <v>0</v>
      </c>
    </row>
    <row r="337" spans="1:12" hidden="1" collapsed="1">
      <c r="A337" s="31">
        <v>3</v>
      </c>
      <c r="B337" s="30">
        <v>3</v>
      </c>
      <c r="C337" s="29">
        <v>2</v>
      </c>
      <c r="D337" s="27">
        <v>1</v>
      </c>
      <c r="E337" s="30">
        <v>3</v>
      </c>
      <c r="F337" s="28">
        <v>2</v>
      </c>
      <c r="G337" s="51" t="s">
        <v>23</v>
      </c>
      <c r="H337" s="17">
        <v>307</v>
      </c>
      <c r="I337" s="57">
        <v>0</v>
      </c>
      <c r="J337" s="58">
        <v>0</v>
      </c>
      <c r="K337" s="57">
        <v>0</v>
      </c>
      <c r="L337" s="57">
        <v>0</v>
      </c>
    </row>
    <row r="338" spans="1:12" hidden="1" collapsed="1">
      <c r="A338" s="38">
        <v>3</v>
      </c>
      <c r="B338" s="38">
        <v>3</v>
      </c>
      <c r="C338" s="56">
        <v>2</v>
      </c>
      <c r="D338" s="51">
        <v>2</v>
      </c>
      <c r="E338" s="56"/>
      <c r="F338" s="55"/>
      <c r="G338" s="51" t="s">
        <v>22</v>
      </c>
      <c r="H338" s="17">
        <v>308</v>
      </c>
      <c r="I338" s="54">
        <f>I339</f>
        <v>0</v>
      </c>
      <c r="J338" s="53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1">
        <v>3</v>
      </c>
      <c r="B339" s="31">
        <v>3</v>
      </c>
      <c r="C339" s="30">
        <v>2</v>
      </c>
      <c r="D339" s="27">
        <v>2</v>
      </c>
      <c r="E339" s="30">
        <v>1</v>
      </c>
      <c r="F339" s="28"/>
      <c r="G339" s="51" t="s">
        <v>22</v>
      </c>
      <c r="H339" s="17">
        <v>309</v>
      </c>
      <c r="I339" s="34">
        <f>SUM(I340:I341)</f>
        <v>0</v>
      </c>
      <c r="J339" s="40">
        <f>SUM(J340:J341)</f>
        <v>0</v>
      </c>
      <c r="K339" s="39">
        <f>SUM(K340:K341)</f>
        <v>0</v>
      </c>
      <c r="L339" s="39">
        <f>SUM(L340:L341)</f>
        <v>0</v>
      </c>
    </row>
    <row r="340" spans="1:12" ht="26.4" hidden="1" collapsed="1">
      <c r="A340" s="31">
        <v>3</v>
      </c>
      <c r="B340" s="31">
        <v>3</v>
      </c>
      <c r="C340" s="30">
        <v>2</v>
      </c>
      <c r="D340" s="27">
        <v>2</v>
      </c>
      <c r="E340" s="31">
        <v>1</v>
      </c>
      <c r="F340" s="49">
        <v>1</v>
      </c>
      <c r="G340" s="27" t="s">
        <v>21</v>
      </c>
      <c r="H340" s="17">
        <v>310</v>
      </c>
      <c r="I340" s="26">
        <v>0</v>
      </c>
      <c r="J340" s="26">
        <v>0</v>
      </c>
      <c r="K340" s="26">
        <v>0</v>
      </c>
      <c r="L340" s="26">
        <v>0</v>
      </c>
    </row>
    <row r="341" spans="1:12" hidden="1" collapsed="1">
      <c r="A341" s="38">
        <v>3</v>
      </c>
      <c r="B341" s="38">
        <v>3</v>
      </c>
      <c r="C341" s="37">
        <v>2</v>
      </c>
      <c r="D341" s="36">
        <v>2</v>
      </c>
      <c r="E341" s="41">
        <v>1</v>
      </c>
      <c r="F341" s="50">
        <v>2</v>
      </c>
      <c r="G341" s="41" t="s">
        <v>20</v>
      </c>
      <c r="H341" s="17">
        <v>311</v>
      </c>
      <c r="I341" s="26">
        <v>0</v>
      </c>
      <c r="J341" s="26">
        <v>0</v>
      </c>
      <c r="K341" s="26">
        <v>0</v>
      </c>
      <c r="L341" s="26">
        <v>0</v>
      </c>
    </row>
    <row r="342" spans="1:12" ht="23.25" hidden="1" customHeight="1" collapsed="1">
      <c r="A342" s="31">
        <v>3</v>
      </c>
      <c r="B342" s="31">
        <v>3</v>
      </c>
      <c r="C342" s="30">
        <v>2</v>
      </c>
      <c r="D342" s="29">
        <v>3</v>
      </c>
      <c r="E342" s="27"/>
      <c r="F342" s="49"/>
      <c r="G342" s="27" t="s">
        <v>19</v>
      </c>
      <c r="H342" s="17">
        <v>312</v>
      </c>
      <c r="I342" s="34">
        <f>I343</f>
        <v>0</v>
      </c>
      <c r="J342" s="40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31">
        <v>3</v>
      </c>
      <c r="B343" s="31">
        <v>3</v>
      </c>
      <c r="C343" s="30">
        <v>2</v>
      </c>
      <c r="D343" s="29">
        <v>3</v>
      </c>
      <c r="E343" s="27">
        <v>1</v>
      </c>
      <c r="F343" s="49"/>
      <c r="G343" s="27" t="s">
        <v>19</v>
      </c>
      <c r="H343" s="17">
        <v>313</v>
      </c>
      <c r="I343" s="34">
        <f>I344+I345</f>
        <v>0</v>
      </c>
      <c r="J343" s="34">
        <f>J344+J345</f>
        <v>0</v>
      </c>
      <c r="K343" s="34">
        <f>K344+K345</f>
        <v>0</v>
      </c>
      <c r="L343" s="34">
        <f>L344+L345</f>
        <v>0</v>
      </c>
    </row>
    <row r="344" spans="1:12" ht="28.5" hidden="1" customHeight="1" collapsed="1">
      <c r="A344" s="31">
        <v>3</v>
      </c>
      <c r="B344" s="31">
        <v>3</v>
      </c>
      <c r="C344" s="30">
        <v>2</v>
      </c>
      <c r="D344" s="29">
        <v>3</v>
      </c>
      <c r="E344" s="27">
        <v>1</v>
      </c>
      <c r="F344" s="49">
        <v>1</v>
      </c>
      <c r="G344" s="27" t="s">
        <v>18</v>
      </c>
      <c r="H344" s="17">
        <v>314</v>
      </c>
      <c r="I344" s="33">
        <v>0</v>
      </c>
      <c r="J344" s="33">
        <v>0</v>
      </c>
      <c r="K344" s="33">
        <v>0</v>
      </c>
      <c r="L344" s="32">
        <v>0</v>
      </c>
    </row>
    <row r="345" spans="1:12" ht="27.75" hidden="1" customHeight="1" collapsed="1">
      <c r="A345" s="31">
        <v>3</v>
      </c>
      <c r="B345" s="31">
        <v>3</v>
      </c>
      <c r="C345" s="30">
        <v>2</v>
      </c>
      <c r="D345" s="29">
        <v>3</v>
      </c>
      <c r="E345" s="27">
        <v>1</v>
      </c>
      <c r="F345" s="49">
        <v>2</v>
      </c>
      <c r="G345" s="27" t="s">
        <v>17</v>
      </c>
      <c r="H345" s="17">
        <v>315</v>
      </c>
      <c r="I345" s="26">
        <v>0</v>
      </c>
      <c r="J345" s="26">
        <v>0</v>
      </c>
      <c r="K345" s="26">
        <v>0</v>
      </c>
      <c r="L345" s="26">
        <v>0</v>
      </c>
    </row>
    <row r="346" spans="1:12" hidden="1" collapsed="1">
      <c r="A346" s="31">
        <v>3</v>
      </c>
      <c r="B346" s="31">
        <v>3</v>
      </c>
      <c r="C346" s="30">
        <v>2</v>
      </c>
      <c r="D346" s="29">
        <v>4</v>
      </c>
      <c r="E346" s="29"/>
      <c r="F346" s="28"/>
      <c r="G346" s="27" t="s">
        <v>16</v>
      </c>
      <c r="H346" s="17">
        <v>316</v>
      </c>
      <c r="I346" s="34">
        <f>I347</f>
        <v>0</v>
      </c>
      <c r="J346" s="40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48">
        <v>3</v>
      </c>
      <c r="B347" s="48">
        <v>3</v>
      </c>
      <c r="C347" s="47">
        <v>2</v>
      </c>
      <c r="D347" s="46">
        <v>4</v>
      </c>
      <c r="E347" s="46">
        <v>1</v>
      </c>
      <c r="F347" s="45"/>
      <c r="G347" s="27" t="s">
        <v>16</v>
      </c>
      <c r="H347" s="17">
        <v>317</v>
      </c>
      <c r="I347" s="44">
        <f>SUM(I348:I349)</f>
        <v>0</v>
      </c>
      <c r="J347" s="43">
        <f>SUM(J348:J349)</f>
        <v>0</v>
      </c>
      <c r="K347" s="42">
        <f>SUM(K348:K349)</f>
        <v>0</v>
      </c>
      <c r="L347" s="42">
        <f>SUM(L348:L349)</f>
        <v>0</v>
      </c>
    </row>
    <row r="348" spans="1:12" ht="15.75" hidden="1" customHeight="1" collapsed="1">
      <c r="A348" s="31">
        <v>3</v>
      </c>
      <c r="B348" s="31">
        <v>3</v>
      </c>
      <c r="C348" s="30">
        <v>2</v>
      </c>
      <c r="D348" s="29">
        <v>4</v>
      </c>
      <c r="E348" s="29">
        <v>1</v>
      </c>
      <c r="F348" s="28">
        <v>1</v>
      </c>
      <c r="G348" s="27" t="s">
        <v>15</v>
      </c>
      <c r="H348" s="17">
        <v>318</v>
      </c>
      <c r="I348" s="26">
        <v>0</v>
      </c>
      <c r="J348" s="26">
        <v>0</v>
      </c>
      <c r="K348" s="26">
        <v>0</v>
      </c>
      <c r="L348" s="26">
        <v>0</v>
      </c>
    </row>
    <row r="349" spans="1:12" hidden="1" collapsed="1">
      <c r="A349" s="31">
        <v>3</v>
      </c>
      <c r="B349" s="31">
        <v>3</v>
      </c>
      <c r="C349" s="30">
        <v>2</v>
      </c>
      <c r="D349" s="29">
        <v>4</v>
      </c>
      <c r="E349" s="29">
        <v>1</v>
      </c>
      <c r="F349" s="28">
        <v>2</v>
      </c>
      <c r="G349" s="27" t="s">
        <v>14</v>
      </c>
      <c r="H349" s="17">
        <v>319</v>
      </c>
      <c r="I349" s="26">
        <v>0</v>
      </c>
      <c r="J349" s="26">
        <v>0</v>
      </c>
      <c r="K349" s="26">
        <v>0</v>
      </c>
      <c r="L349" s="26">
        <v>0</v>
      </c>
    </row>
    <row r="350" spans="1:12" hidden="1" collapsed="1">
      <c r="A350" s="31">
        <v>3</v>
      </c>
      <c r="B350" s="31">
        <v>3</v>
      </c>
      <c r="C350" s="30">
        <v>2</v>
      </c>
      <c r="D350" s="29">
        <v>5</v>
      </c>
      <c r="E350" s="29"/>
      <c r="F350" s="28"/>
      <c r="G350" s="27" t="s">
        <v>13</v>
      </c>
      <c r="H350" s="17">
        <v>320</v>
      </c>
      <c r="I350" s="34">
        <f t="shared" ref="I350:L351" si="31">I351</f>
        <v>0</v>
      </c>
      <c r="J350" s="40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48">
        <v>3</v>
      </c>
      <c r="B351" s="48">
        <v>3</v>
      </c>
      <c r="C351" s="47">
        <v>2</v>
      </c>
      <c r="D351" s="46">
        <v>5</v>
      </c>
      <c r="E351" s="46">
        <v>1</v>
      </c>
      <c r="F351" s="45"/>
      <c r="G351" s="27" t="s">
        <v>13</v>
      </c>
      <c r="H351" s="17">
        <v>321</v>
      </c>
      <c r="I351" s="44">
        <f t="shared" si="31"/>
        <v>0</v>
      </c>
      <c r="J351" s="43">
        <f t="shared" si="31"/>
        <v>0</v>
      </c>
      <c r="K351" s="42">
        <f t="shared" si="31"/>
        <v>0</v>
      </c>
      <c r="L351" s="42">
        <f t="shared" si="31"/>
        <v>0</v>
      </c>
    </row>
    <row r="352" spans="1:12" hidden="1" collapsed="1">
      <c r="A352" s="31">
        <v>3</v>
      </c>
      <c r="B352" s="31">
        <v>3</v>
      </c>
      <c r="C352" s="30">
        <v>2</v>
      </c>
      <c r="D352" s="29">
        <v>5</v>
      </c>
      <c r="E352" s="29">
        <v>1</v>
      </c>
      <c r="F352" s="28">
        <v>1</v>
      </c>
      <c r="G352" s="27" t="s">
        <v>13</v>
      </c>
      <c r="H352" s="17">
        <v>322</v>
      </c>
      <c r="I352" s="33">
        <v>0</v>
      </c>
      <c r="J352" s="33">
        <v>0</v>
      </c>
      <c r="K352" s="33">
        <v>0</v>
      </c>
      <c r="L352" s="32">
        <v>0</v>
      </c>
    </row>
    <row r="353" spans="1:12" ht="16.5" hidden="1" customHeight="1" collapsed="1">
      <c r="A353" s="31">
        <v>3</v>
      </c>
      <c r="B353" s="31">
        <v>3</v>
      </c>
      <c r="C353" s="30">
        <v>2</v>
      </c>
      <c r="D353" s="29">
        <v>6</v>
      </c>
      <c r="E353" s="29"/>
      <c r="F353" s="28"/>
      <c r="G353" s="27" t="s">
        <v>12</v>
      </c>
      <c r="H353" s="17">
        <v>323</v>
      </c>
      <c r="I353" s="34">
        <f t="shared" ref="I353:L354" si="32">I354</f>
        <v>0</v>
      </c>
      <c r="J353" s="40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31">
        <v>3</v>
      </c>
      <c r="B354" s="31">
        <v>3</v>
      </c>
      <c r="C354" s="30">
        <v>2</v>
      </c>
      <c r="D354" s="29">
        <v>6</v>
      </c>
      <c r="E354" s="29">
        <v>1</v>
      </c>
      <c r="F354" s="28"/>
      <c r="G354" s="27" t="s">
        <v>12</v>
      </c>
      <c r="H354" s="17">
        <v>324</v>
      </c>
      <c r="I354" s="34">
        <f t="shared" si="32"/>
        <v>0</v>
      </c>
      <c r="J354" s="40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38">
        <v>3</v>
      </c>
      <c r="B355" s="38">
        <v>3</v>
      </c>
      <c r="C355" s="37">
        <v>2</v>
      </c>
      <c r="D355" s="36">
        <v>6</v>
      </c>
      <c r="E355" s="36">
        <v>1</v>
      </c>
      <c r="F355" s="35">
        <v>1</v>
      </c>
      <c r="G355" s="41" t="s">
        <v>12</v>
      </c>
      <c r="H355" s="17">
        <v>325</v>
      </c>
      <c r="I355" s="33">
        <v>0</v>
      </c>
      <c r="J355" s="33">
        <v>0</v>
      </c>
      <c r="K355" s="33">
        <v>0</v>
      </c>
      <c r="L355" s="32">
        <v>0</v>
      </c>
    </row>
    <row r="356" spans="1:12" ht="15" hidden="1" customHeight="1" collapsed="1">
      <c r="A356" s="31">
        <v>3</v>
      </c>
      <c r="B356" s="31">
        <v>3</v>
      </c>
      <c r="C356" s="30">
        <v>2</v>
      </c>
      <c r="D356" s="29">
        <v>7</v>
      </c>
      <c r="E356" s="29"/>
      <c r="F356" s="28"/>
      <c r="G356" s="27" t="s">
        <v>11</v>
      </c>
      <c r="H356" s="17">
        <v>326</v>
      </c>
      <c r="I356" s="34">
        <f>I357</f>
        <v>0</v>
      </c>
      <c r="J356" s="40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38">
        <v>3</v>
      </c>
      <c r="B357" s="38">
        <v>3</v>
      </c>
      <c r="C357" s="37">
        <v>2</v>
      </c>
      <c r="D357" s="36">
        <v>7</v>
      </c>
      <c r="E357" s="36">
        <v>1</v>
      </c>
      <c r="F357" s="35"/>
      <c r="G357" s="27" t="s">
        <v>11</v>
      </c>
      <c r="H357" s="17">
        <v>327</v>
      </c>
      <c r="I357" s="34">
        <f>SUM(I358:I359)</f>
        <v>0</v>
      </c>
      <c r="J357" s="34">
        <f>SUM(J358:J359)</f>
        <v>0</v>
      </c>
      <c r="K357" s="34">
        <f>SUM(K358:K359)</f>
        <v>0</v>
      </c>
      <c r="L357" s="34">
        <f>SUM(L358:L359)</f>
        <v>0</v>
      </c>
    </row>
    <row r="358" spans="1:12" ht="27" hidden="1" customHeight="1" collapsed="1">
      <c r="A358" s="31">
        <v>3</v>
      </c>
      <c r="B358" s="31">
        <v>3</v>
      </c>
      <c r="C358" s="30">
        <v>2</v>
      </c>
      <c r="D358" s="29">
        <v>7</v>
      </c>
      <c r="E358" s="29">
        <v>1</v>
      </c>
      <c r="F358" s="28">
        <v>1</v>
      </c>
      <c r="G358" s="27" t="s">
        <v>10</v>
      </c>
      <c r="H358" s="17">
        <v>328</v>
      </c>
      <c r="I358" s="33">
        <v>0</v>
      </c>
      <c r="J358" s="33">
        <v>0</v>
      </c>
      <c r="K358" s="33">
        <v>0</v>
      </c>
      <c r="L358" s="32">
        <v>0</v>
      </c>
    </row>
    <row r="359" spans="1:12" ht="30" hidden="1" customHeight="1" collapsed="1">
      <c r="A359" s="31">
        <v>3</v>
      </c>
      <c r="B359" s="31">
        <v>3</v>
      </c>
      <c r="C359" s="30">
        <v>2</v>
      </c>
      <c r="D359" s="29">
        <v>7</v>
      </c>
      <c r="E359" s="29">
        <v>1</v>
      </c>
      <c r="F359" s="28">
        <v>2</v>
      </c>
      <c r="G359" s="27" t="s">
        <v>9</v>
      </c>
      <c r="H359" s="17">
        <v>329</v>
      </c>
      <c r="I359" s="26">
        <v>0</v>
      </c>
      <c r="J359" s="26">
        <v>0</v>
      </c>
      <c r="K359" s="26">
        <v>0</v>
      </c>
      <c r="L359" s="26">
        <v>0</v>
      </c>
    </row>
    <row r="360" spans="1:12" ht="18.75" customHeight="1">
      <c r="A360" s="25"/>
      <c r="B360" s="25"/>
      <c r="C360" s="24"/>
      <c r="D360" s="23"/>
      <c r="E360" s="22"/>
      <c r="F360" s="21"/>
      <c r="G360" s="20" t="s">
        <v>8</v>
      </c>
      <c r="H360" s="17">
        <v>330</v>
      </c>
      <c r="I360" s="19">
        <f>SUM(I30+I176)</f>
        <v>67800</v>
      </c>
      <c r="J360" s="19">
        <f>SUM(J30+J176)</f>
        <v>16500</v>
      </c>
      <c r="K360" s="19">
        <f>SUM(K30+K176)</f>
        <v>16334.69</v>
      </c>
      <c r="L360" s="19">
        <f>SUM(L30+L176)</f>
        <v>16334.69</v>
      </c>
    </row>
    <row r="361" spans="1:12" ht="18.75" customHeight="1">
      <c r="G361" s="18"/>
      <c r="H361" s="17"/>
      <c r="I361" s="16"/>
      <c r="J361" s="15"/>
      <c r="K361" s="15"/>
      <c r="L361" s="15"/>
    </row>
    <row r="362" spans="1:12" ht="18.75" customHeight="1">
      <c r="D362" s="7"/>
      <c r="E362" s="7"/>
      <c r="F362" s="9"/>
      <c r="G362" s="7" t="s">
        <v>7</v>
      </c>
      <c r="H362" s="11"/>
      <c r="I362" s="14"/>
      <c r="J362" s="15"/>
      <c r="K362" s="7" t="s">
        <v>6</v>
      </c>
      <c r="L362" s="14"/>
    </row>
    <row r="363" spans="1:12" ht="18.75" customHeight="1">
      <c r="A363" s="13"/>
      <c r="B363" s="13"/>
      <c r="C363" s="13"/>
      <c r="D363" s="12" t="s">
        <v>5</v>
      </c>
      <c r="E363" s="1"/>
      <c r="F363" s="1"/>
      <c r="G363" s="11"/>
      <c r="H363" s="11"/>
      <c r="I363" s="10" t="s">
        <v>1</v>
      </c>
      <c r="K363" s="621" t="s">
        <v>0</v>
      </c>
      <c r="L363" s="621"/>
    </row>
    <row r="364" spans="1:12" ht="15.75" customHeight="1">
      <c r="I364" s="8"/>
      <c r="K364" s="8"/>
      <c r="L364" s="8"/>
    </row>
    <row r="365" spans="1:12" ht="15.75" customHeight="1">
      <c r="D365" s="7"/>
      <c r="E365" s="7"/>
      <c r="F365" s="9"/>
      <c r="G365" s="7" t="s">
        <v>4</v>
      </c>
      <c r="I365" s="8"/>
      <c r="K365" s="7" t="s">
        <v>3</v>
      </c>
      <c r="L365" s="6"/>
    </row>
    <row r="366" spans="1:12" ht="26.25" customHeight="1">
      <c r="D366" s="619" t="s">
        <v>2</v>
      </c>
      <c r="E366" s="620"/>
      <c r="F366" s="620"/>
      <c r="G366" s="620"/>
      <c r="H366" s="5"/>
      <c r="I366" s="4" t="s">
        <v>1</v>
      </c>
      <c r="K366" s="621" t="s">
        <v>0</v>
      </c>
      <c r="L366" s="621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25</vt:i4>
      </vt:variant>
      <vt:variant>
        <vt:lpstr>Įvardinti diapazonai</vt:lpstr>
      </vt:variant>
      <vt:variant>
        <vt:i4>1</vt:i4>
      </vt:variant>
    </vt:vector>
  </HeadingPairs>
  <TitlesOfParts>
    <vt:vector size="26" baseType="lpstr">
      <vt:lpstr>Visų bedra </vt:lpstr>
      <vt:lpstr>S bendra </vt:lpstr>
      <vt:lpstr>S Gimnazija </vt:lpstr>
      <vt:lpstr>S Pėžaičių</vt:lpstr>
      <vt:lpstr>S darželis</vt:lpstr>
      <vt:lpstr>ML bendra </vt:lpstr>
      <vt:lpstr>ML gimnazija</vt:lpstr>
      <vt:lpstr>ML Pėžaičiai</vt:lpstr>
      <vt:lpstr>ML darželis </vt:lpstr>
      <vt:lpstr>SB bendra </vt:lpstr>
      <vt:lpstr>SB Pėžaičių</vt:lpstr>
      <vt:lpstr>SB gimnazija </vt:lpstr>
      <vt:lpstr>SB Darželis</vt:lpstr>
      <vt:lpstr>SB darželis 2</vt:lpstr>
      <vt:lpstr>9 priedas</vt:lpstr>
      <vt:lpstr>9 priedo pažyma</vt:lpstr>
      <vt:lpstr>Pažyma apie pajamas už paslauga</vt:lpstr>
      <vt:lpstr>forma S 7</vt:lpstr>
      <vt:lpstr>Kontingentai gimnazija </vt:lpstr>
      <vt:lpstr>Kontingentai Pežaičiai</vt:lpstr>
      <vt:lpstr>Kontingentai darželis</vt:lpstr>
      <vt:lpstr>Gautų FS pažyma Nr.1</vt:lpstr>
      <vt:lpstr>Gautų FS pažyma Nr.2</vt:lpstr>
      <vt:lpstr>Sukauptų FS pažyma 1</vt:lpstr>
      <vt:lpstr>Sukauptų FS pažyma 2</vt:lpstr>
      <vt:lpstr>'Kontingentai darželis'!Print_Area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Darbo</dc:creator>
  <cp:lastModifiedBy>Vartotojas</cp:lastModifiedBy>
  <cp:lastPrinted>2020-04-08T17:53:05Z</cp:lastPrinted>
  <dcterms:created xsi:type="dcterms:W3CDTF">2015-06-05T18:17:20Z</dcterms:created>
  <dcterms:modified xsi:type="dcterms:W3CDTF">2020-04-08T17:53:44Z</dcterms:modified>
</cp:coreProperties>
</file>